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Existing computer equipment" sheetId="6" r:id="rId1"/>
    <sheet name="Computer equipment needs" sheetId="1" r:id="rId2"/>
    <sheet name="Designer items" sheetId="7" r:id="rId3"/>
    <sheet name=" Contractor check list" sheetId="8" r:id="rId4"/>
    <sheet name="Office budget" sheetId="2" r:id="rId5"/>
    <sheet name="Modeling" sheetId="9" r:id="rId6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9" l="1"/>
  <c r="E20" i="9"/>
  <c r="D9" i="9"/>
  <c r="D20" i="9"/>
  <c r="B21" i="1"/>
  <c r="B23" i="1"/>
  <c r="B25" i="1"/>
  <c r="C21" i="1"/>
  <c r="C23" i="1"/>
  <c r="C25" i="1"/>
  <c r="D21" i="1"/>
  <c r="D23" i="1"/>
  <c r="D25" i="1"/>
  <c r="E21" i="1"/>
  <c r="E23" i="1"/>
  <c r="E25" i="1"/>
  <c r="F21" i="1"/>
  <c r="F23" i="1"/>
  <c r="F25" i="1"/>
  <c r="G21" i="1"/>
  <c r="G23" i="1"/>
  <c r="G25" i="1"/>
  <c r="H21" i="1"/>
  <c r="H23" i="1"/>
  <c r="H25" i="1"/>
  <c r="I21" i="1"/>
  <c r="I23" i="1"/>
  <c r="I25" i="1"/>
  <c r="J21" i="1"/>
  <c r="J23" i="1"/>
  <c r="J25" i="1"/>
  <c r="K21" i="1"/>
  <c r="K23" i="1"/>
  <c r="K25" i="1"/>
  <c r="L21" i="1"/>
  <c r="L23" i="1"/>
  <c r="L25" i="1"/>
  <c r="M21" i="1"/>
  <c r="M23" i="1"/>
  <c r="M25" i="1"/>
  <c r="N21" i="1"/>
  <c r="N23" i="1"/>
  <c r="N25" i="1"/>
  <c r="O25" i="1"/>
  <c r="P21" i="1"/>
  <c r="P23" i="1"/>
  <c r="P25" i="1"/>
  <c r="Q21" i="1"/>
  <c r="Q23" i="1"/>
  <c r="Q25" i="1"/>
  <c r="R21" i="1"/>
  <c r="R23" i="1"/>
  <c r="R25" i="1"/>
  <c r="B26" i="1"/>
  <c r="B37" i="1"/>
  <c r="B39" i="1"/>
  <c r="E17" i="2"/>
  <c r="E18" i="2"/>
  <c r="B14" i="7"/>
  <c r="B16" i="7"/>
  <c r="B18" i="7"/>
  <c r="C14" i="7"/>
  <c r="C16" i="7"/>
  <c r="C18" i="7"/>
  <c r="D14" i="7"/>
  <c r="D16" i="7"/>
  <c r="D18" i="7"/>
  <c r="E14" i="7"/>
  <c r="E16" i="7"/>
  <c r="E18" i="7"/>
  <c r="F14" i="7"/>
  <c r="F16" i="7"/>
  <c r="F18" i="7"/>
  <c r="G14" i="7"/>
  <c r="G16" i="7"/>
  <c r="G18" i="7"/>
  <c r="B20" i="7"/>
  <c r="E25" i="2"/>
  <c r="E26" i="2"/>
  <c r="E27" i="2"/>
  <c r="E29" i="2"/>
  <c r="E30" i="2"/>
  <c r="E31" i="2"/>
  <c r="E34" i="2"/>
  <c r="E38" i="2"/>
  <c r="E39" i="2"/>
  <c r="E40" i="2"/>
  <c r="E41" i="2"/>
  <c r="E45" i="2"/>
  <c r="E46" i="2"/>
  <c r="E52" i="2"/>
  <c r="E53" i="2"/>
  <c r="E59" i="2"/>
  <c r="B75" i="2"/>
  <c r="B76" i="2"/>
  <c r="O21" i="1"/>
  <c r="S21" i="1"/>
  <c r="S23" i="1"/>
  <c r="T21" i="1"/>
  <c r="T23" i="1"/>
  <c r="B78" i="2"/>
</calcChain>
</file>

<file path=xl/sharedStrings.xml><?xml version="1.0" encoding="utf-8"?>
<sst xmlns="http://schemas.openxmlformats.org/spreadsheetml/2006/main" count="285" uniqueCount="228">
  <si>
    <t>PC</t>
  </si>
  <si>
    <t>Monitor</t>
  </si>
  <si>
    <t>Phone</t>
  </si>
  <si>
    <t>TV</t>
  </si>
  <si>
    <t>Finger Swipe</t>
  </si>
  <si>
    <t>Finance</t>
  </si>
  <si>
    <t>TC1</t>
  </si>
  <si>
    <t>Scanner</t>
  </si>
  <si>
    <t>TC2</t>
  </si>
  <si>
    <t>Lab</t>
  </si>
  <si>
    <t>Staff</t>
  </si>
  <si>
    <t>B/W Printer</t>
  </si>
  <si>
    <t>Need</t>
  </si>
  <si>
    <t>Phone system</t>
  </si>
  <si>
    <t>Building sign</t>
  </si>
  <si>
    <t>Dishwasher</t>
  </si>
  <si>
    <t>Sterilizer</t>
  </si>
  <si>
    <t>Ultrasound unit</t>
  </si>
  <si>
    <t>Art work TC room</t>
  </si>
  <si>
    <t>Art work treatment bay</t>
  </si>
  <si>
    <t>Cassettes</t>
  </si>
  <si>
    <t>Camera</t>
  </si>
  <si>
    <t>Compressor/vacuum</t>
  </si>
  <si>
    <t>Hot water heater</t>
  </si>
  <si>
    <t>Paper supplies</t>
  </si>
  <si>
    <t>Subtotal</t>
  </si>
  <si>
    <t>Cost per</t>
  </si>
  <si>
    <t>Copier</t>
  </si>
  <si>
    <t>Postage machine</t>
  </si>
  <si>
    <t>Legal</t>
  </si>
  <si>
    <t>Landlord credit</t>
  </si>
  <si>
    <t>Computer consultant</t>
  </si>
  <si>
    <t>Architect fees</t>
  </si>
  <si>
    <t>Sterililization</t>
  </si>
  <si>
    <t>Monitors</t>
  </si>
  <si>
    <t>HDMI</t>
  </si>
  <si>
    <t>DVI</t>
  </si>
  <si>
    <t>Samsung</t>
  </si>
  <si>
    <t>P2570</t>
  </si>
  <si>
    <t>25"</t>
  </si>
  <si>
    <t>Y</t>
  </si>
  <si>
    <t>y</t>
  </si>
  <si>
    <t>B2330</t>
  </si>
  <si>
    <t>23"</t>
  </si>
  <si>
    <t>P2250</t>
  </si>
  <si>
    <t>22"</t>
  </si>
  <si>
    <t>T22B350</t>
  </si>
  <si>
    <t>B2230</t>
  </si>
  <si>
    <t>Computers</t>
  </si>
  <si>
    <t>Chip</t>
  </si>
  <si>
    <t>CPU</t>
  </si>
  <si>
    <t>Ram</t>
  </si>
  <si>
    <t>Hard Drive</t>
  </si>
  <si>
    <t>Op System</t>
  </si>
  <si>
    <t>Pentium®</t>
  </si>
  <si>
    <t>4CPU 2.8 Ghz</t>
  </si>
  <si>
    <t>2gb</t>
  </si>
  <si>
    <t>232gb</t>
  </si>
  <si>
    <t>i5-3550 CPU @ 3.3 gh</t>
  </si>
  <si>
    <t>8gb</t>
  </si>
  <si>
    <t>465g</t>
  </si>
  <si>
    <t>Dual core</t>
  </si>
  <si>
    <t>E5300 @2.6 gh</t>
  </si>
  <si>
    <t>2 gb</t>
  </si>
  <si>
    <t>Intel</t>
  </si>
  <si>
    <t>i5-CPU 750 @ 2.67 gh</t>
  </si>
  <si>
    <t>2.93 gb</t>
  </si>
  <si>
    <t>d CPU 3.4 gh</t>
  </si>
  <si>
    <t>1.5gb</t>
  </si>
  <si>
    <t>199gb</t>
  </si>
  <si>
    <t>Wyse Terminals</t>
  </si>
  <si>
    <t>Quanity</t>
  </si>
  <si>
    <t>VXO</t>
  </si>
  <si>
    <t>DXOD</t>
  </si>
  <si>
    <t>WT3125SE</t>
  </si>
  <si>
    <t>Photo room</t>
  </si>
  <si>
    <t>Front desk 1</t>
  </si>
  <si>
    <t>Front desk 2</t>
  </si>
  <si>
    <t>Cost per item</t>
  </si>
  <si>
    <t>Total cost per item</t>
  </si>
  <si>
    <t>Total needs</t>
  </si>
  <si>
    <t>Bracket mounts for computer</t>
  </si>
  <si>
    <t>Finance room</t>
  </si>
  <si>
    <t>Printer/copier/storage room</t>
  </si>
  <si>
    <t>Staff break room</t>
  </si>
  <si>
    <t>X-ray room</t>
  </si>
  <si>
    <t xml:space="preserve">Photo room </t>
  </si>
  <si>
    <t>Main treatment room chairs</t>
  </si>
  <si>
    <t>Main treatment room display monitor</t>
  </si>
  <si>
    <t>Waiting room</t>
  </si>
  <si>
    <t>Printers</t>
  </si>
  <si>
    <t>HP Laserjet 1020</t>
  </si>
  <si>
    <t>Rent deposit</t>
  </si>
  <si>
    <t>Light boxes</t>
  </si>
  <si>
    <t>Parent chairs</t>
  </si>
  <si>
    <t>Alginator</t>
  </si>
  <si>
    <t>Consultants</t>
  </si>
  <si>
    <t>Decorator items worksheet</t>
  </si>
  <si>
    <t>Treatment chairs</t>
  </si>
  <si>
    <t>Delivery units at chairs</t>
  </si>
  <si>
    <t>X-ray machine</t>
  </si>
  <si>
    <t>Front desk</t>
  </si>
  <si>
    <t>Tooth brushing stations</t>
  </si>
  <si>
    <t>Treatment bay</t>
  </si>
  <si>
    <t>Doctor's private office</t>
  </si>
  <si>
    <t>Keyboard</t>
  </si>
  <si>
    <t>Laser</t>
  </si>
  <si>
    <t>Marketing material</t>
  </si>
  <si>
    <t>Whip Mix</t>
  </si>
  <si>
    <t>Grinding wheel</t>
  </si>
  <si>
    <t>Biostar</t>
  </si>
  <si>
    <t>Server</t>
  </si>
  <si>
    <t>Switch</t>
  </si>
  <si>
    <t>Rack</t>
  </si>
  <si>
    <t>Monitor with keyboard</t>
  </si>
  <si>
    <t>Sterilzation room</t>
  </si>
  <si>
    <t>Orthodontic designer fees</t>
  </si>
  <si>
    <t>Monitor poles for chairside</t>
  </si>
  <si>
    <t>Refrigerator</t>
  </si>
  <si>
    <t>Microwave</t>
  </si>
  <si>
    <t>New pliers</t>
  </si>
  <si>
    <t>Misc</t>
  </si>
  <si>
    <t>Flooring</t>
  </si>
  <si>
    <t>Ceiling</t>
  </si>
  <si>
    <t>HVAC</t>
  </si>
  <si>
    <t>Break room</t>
  </si>
  <si>
    <t>Sterilization room</t>
  </si>
  <si>
    <t>Plumbing fixtures</t>
  </si>
  <si>
    <t>Cabinetry design</t>
  </si>
  <si>
    <t xml:space="preserve">Electrical needs and outlets </t>
  </si>
  <si>
    <t>Security system</t>
  </si>
  <si>
    <t>Reception room end tables</t>
  </si>
  <si>
    <t>Lamps</t>
  </si>
  <si>
    <t>Subtotal for tech needs</t>
  </si>
  <si>
    <t>Doors and trim</t>
  </si>
  <si>
    <t>Lighting</t>
  </si>
  <si>
    <t>Router</t>
  </si>
  <si>
    <t>Stools for chairs</t>
  </si>
  <si>
    <t>Lathe</t>
  </si>
  <si>
    <t>Chair lights</t>
  </si>
  <si>
    <t>plus two year contract</t>
  </si>
  <si>
    <t>plus one year contract</t>
  </si>
  <si>
    <t>Your state sales tax</t>
  </si>
  <si>
    <t xml:space="preserve">Sales tax </t>
  </si>
  <si>
    <t>Laser Color printer</t>
  </si>
  <si>
    <t>Location</t>
  </si>
  <si>
    <t>Count</t>
  </si>
  <si>
    <t>Make</t>
  </si>
  <si>
    <t>Model</t>
  </si>
  <si>
    <t>Size</t>
  </si>
  <si>
    <t>Display port</t>
  </si>
  <si>
    <t>Business/finance room</t>
  </si>
  <si>
    <t>Existing</t>
  </si>
  <si>
    <t>Need to purchase</t>
  </si>
  <si>
    <t>Sonic wall</t>
  </si>
  <si>
    <t>Tech room subtotal</t>
  </si>
  <si>
    <t>Total IT cost of the project</t>
  </si>
  <si>
    <t>Reception/waiting</t>
  </si>
  <si>
    <t>Designer worksheet total</t>
  </si>
  <si>
    <t>Reception\waiting</t>
  </si>
  <si>
    <t>Office Budget</t>
  </si>
  <si>
    <t>Interior designer fees</t>
  </si>
  <si>
    <t>Accountant/bookkeeper</t>
  </si>
  <si>
    <t xml:space="preserve">Contractor </t>
  </si>
  <si>
    <t>Designer</t>
  </si>
  <si>
    <t>Art work reception room</t>
  </si>
  <si>
    <t>Misc overages</t>
  </si>
  <si>
    <t>Web site</t>
  </si>
  <si>
    <t>Cost of improvements</t>
  </si>
  <si>
    <t>Purchase price of practice</t>
  </si>
  <si>
    <t>Interest only for a year</t>
  </si>
  <si>
    <t>Personal  bills</t>
  </si>
  <si>
    <t>Low voltage labor for sound and cabling</t>
  </si>
  <si>
    <t>Office supplies/marketing</t>
  </si>
  <si>
    <t>year 1</t>
  </si>
  <si>
    <t>year 2</t>
  </si>
  <si>
    <t>Pro forma monthy profit</t>
  </si>
  <si>
    <t>Monthly net cash flow</t>
  </si>
  <si>
    <t>Net personal cash flow</t>
  </si>
  <si>
    <t>monthly $</t>
  </si>
  <si>
    <t>Total</t>
  </si>
  <si>
    <t>Modeling</t>
  </si>
  <si>
    <t>Photo capture card reader</t>
  </si>
  <si>
    <t>Tech room</t>
  </si>
  <si>
    <t>Window coverings/shades</t>
  </si>
  <si>
    <t>Employee bathroom</t>
  </si>
  <si>
    <t>TC rooms</t>
  </si>
  <si>
    <t>Sound system (Sonos)</t>
  </si>
  <si>
    <t>Practice management software (includes training)</t>
  </si>
  <si>
    <t>Contractor bid</t>
  </si>
  <si>
    <t>Technology</t>
  </si>
  <si>
    <t>Computer equipment needs</t>
  </si>
  <si>
    <t>Orthodontic  equipment</t>
  </si>
  <si>
    <t>Orthodontic supplies</t>
  </si>
  <si>
    <t>Outdside work or other office</t>
  </si>
  <si>
    <t>Existing Computer Equipment</t>
  </si>
  <si>
    <t>Computer Equipment Needs</t>
  </si>
  <si>
    <t>Designer Items</t>
  </si>
  <si>
    <t>X-ray</t>
  </si>
  <si>
    <t>Kids' play area</t>
  </si>
  <si>
    <t>Front desk including check-in computer</t>
  </si>
  <si>
    <t>Battery backup</t>
  </si>
  <si>
    <t>Contractor Checklist</t>
  </si>
  <si>
    <t>Employee utility chairs</t>
  </si>
  <si>
    <t>Table</t>
  </si>
  <si>
    <t>Break room chairs</t>
  </si>
  <si>
    <t>Stools</t>
  </si>
  <si>
    <t>Wall mirrors</t>
  </si>
  <si>
    <t>Thin Client/Dummy terminal</t>
  </si>
  <si>
    <t>Appointment printer</t>
  </si>
  <si>
    <t>Inkjet Color printer</t>
  </si>
  <si>
    <t>Large B/W printer</t>
  </si>
  <si>
    <t>Surge protector</t>
  </si>
  <si>
    <t>Wire runs</t>
  </si>
  <si>
    <t>Cable TV runs</t>
  </si>
  <si>
    <t>High-speed handpieces</t>
  </si>
  <si>
    <t>Slow-speed handpieces</t>
  </si>
  <si>
    <t>Bands, brackets, wires, etc.</t>
  </si>
  <si>
    <t>Various kits (TADs, Class II correctors, etc.)</t>
  </si>
  <si>
    <t>Handpiece sterilizer</t>
  </si>
  <si>
    <t>Washer/dryer</t>
  </si>
  <si>
    <t>Student loans</t>
  </si>
  <si>
    <t>Home</t>
  </si>
  <si>
    <t>Home expenses</t>
  </si>
  <si>
    <t>24 months grad order payments on supplies</t>
  </si>
  <si>
    <t>Car</t>
  </si>
  <si>
    <t>Personal living expenses</t>
  </si>
  <si>
    <t>Stand-up consult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</si>
</sst>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indent="2"/>
    </xf>
    <xf numFmtId="0" fontId="2" fillId="0" borderId="0" xfId="0" applyFont="1" applyAlignment="1">
      <alignment horizontal="right" wrapText="1"/>
    </xf>
    <xf numFmtId="0" fontId="0" fillId="2" borderId="0" xfId="0" applyFill="1" applyAlignment="1">
      <alignment horizontal="center" wrapText="1"/>
    </xf>
    <xf numFmtId="10" fontId="0" fillId="0" borderId="0" xfId="0" applyNumberFormat="1" applyAlignment="1">
      <alignment wrapText="1"/>
    </xf>
    <xf numFmtId="0" fontId="7" fillId="0" borderId="0" xfId="0" applyFont="1" applyAlignment="1">
      <alignment horizontal="left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5" fontId="2" fillId="2" borderId="0" xfId="0" applyNumberFormat="1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165" fontId="0" fillId="2" borderId="0" xfId="0" applyNumberFormat="1" applyFill="1"/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" zoomScale="130" zoomScaleNormal="130" workbookViewId="0">
      <selection activeCell="A11" sqref="A11"/>
    </sheetView>
  </sheetViews>
  <sheetFormatPr defaultRowHeight="15" x14ac:dyDescent="0.25"/>
  <cols>
    <col min="1" max="1" width="20" customWidth="1"/>
    <col min="2" max="2" width="15.5703125" customWidth="1"/>
    <col min="3" max="3" width="25.85546875" customWidth="1"/>
    <col min="5" max="5" width="12.42578125" customWidth="1"/>
    <col min="6" max="6" width="10" customWidth="1"/>
    <col min="7" max="7" width="9.5703125" customWidth="1"/>
    <col min="10" max="10" width="12.7109375" customWidth="1"/>
  </cols>
  <sheetData>
    <row r="1" spans="1:10" s="1" customFormat="1" x14ac:dyDescent="0.25"/>
    <row r="2" spans="1:10" s="1" customFormat="1" ht="18.75" x14ac:dyDescent="0.3">
      <c r="A2" s="25" t="s">
        <v>195</v>
      </c>
      <c r="J2" s="34">
        <v>43552</v>
      </c>
    </row>
    <row r="3" spans="1:10" s="1" customFormat="1" x14ac:dyDescent="0.25"/>
    <row r="4" spans="1:10" s="1" customFormat="1" ht="15.75" x14ac:dyDescent="0.25">
      <c r="A4" s="18" t="s">
        <v>48</v>
      </c>
    </row>
    <row r="5" spans="1:10" s="19" customFormat="1" x14ac:dyDescent="0.25">
      <c r="A5" s="19" t="s">
        <v>145</v>
      </c>
      <c r="B5" s="19" t="s">
        <v>49</v>
      </c>
      <c r="C5" s="19" t="s">
        <v>50</v>
      </c>
      <c r="D5" s="19" t="s">
        <v>51</v>
      </c>
      <c r="E5" s="19" t="s">
        <v>52</v>
      </c>
      <c r="F5" s="19" t="s">
        <v>53</v>
      </c>
    </row>
    <row r="6" spans="1:10" s="1" customFormat="1" x14ac:dyDescent="0.25">
      <c r="A6" s="1" t="s">
        <v>76</v>
      </c>
      <c r="B6" s="1" t="s">
        <v>64</v>
      </c>
      <c r="C6" s="1" t="s">
        <v>58</v>
      </c>
      <c r="D6" s="1" t="s">
        <v>59</v>
      </c>
      <c r="E6" s="1" t="s">
        <v>60</v>
      </c>
      <c r="F6" s="1">
        <v>64</v>
      </c>
    </row>
    <row r="7" spans="1:10" s="1" customFormat="1" x14ac:dyDescent="0.25">
      <c r="A7" s="1" t="s">
        <v>77</v>
      </c>
      <c r="B7" s="1" t="s">
        <v>64</v>
      </c>
      <c r="C7" s="1" t="s">
        <v>58</v>
      </c>
      <c r="D7" s="1" t="s">
        <v>59</v>
      </c>
      <c r="E7" s="1" t="s">
        <v>60</v>
      </c>
      <c r="F7" s="1">
        <v>64</v>
      </c>
    </row>
    <row r="8" spans="1:10" s="1" customFormat="1" x14ac:dyDescent="0.25">
      <c r="A8" s="1" t="s">
        <v>6</v>
      </c>
      <c r="B8" s="1" t="s">
        <v>64</v>
      </c>
      <c r="C8" s="1" t="s">
        <v>58</v>
      </c>
      <c r="D8" s="1" t="s">
        <v>59</v>
      </c>
      <c r="E8" s="1" t="s">
        <v>60</v>
      </c>
      <c r="F8" s="1">
        <v>64</v>
      </c>
    </row>
    <row r="9" spans="1:10" s="1" customFormat="1" x14ac:dyDescent="0.25">
      <c r="A9" s="1" t="s">
        <v>6</v>
      </c>
      <c r="B9" s="1" t="s">
        <v>54</v>
      </c>
      <c r="C9" s="1" t="s">
        <v>55</v>
      </c>
      <c r="D9" s="1" t="s">
        <v>56</v>
      </c>
      <c r="E9" s="1" t="s">
        <v>57</v>
      </c>
      <c r="F9" s="1">
        <v>32</v>
      </c>
    </row>
    <row r="10" spans="1:10" s="1" customFormat="1" x14ac:dyDescent="0.25">
      <c r="A10" s="1" t="s">
        <v>8</v>
      </c>
      <c r="B10" s="1" t="s">
        <v>64</v>
      </c>
      <c r="C10" s="1" t="s">
        <v>65</v>
      </c>
      <c r="D10" s="1" t="s">
        <v>66</v>
      </c>
      <c r="E10" s="1" t="s">
        <v>60</v>
      </c>
    </row>
    <row r="11" spans="1:10" s="1" customFormat="1" x14ac:dyDescent="0.25">
      <c r="A11" s="1" t="s">
        <v>75</v>
      </c>
      <c r="B11" s="1" t="s">
        <v>54</v>
      </c>
      <c r="C11" s="1" t="s">
        <v>58</v>
      </c>
      <c r="D11" s="1" t="s">
        <v>59</v>
      </c>
      <c r="E11" s="1" t="s">
        <v>60</v>
      </c>
      <c r="F11" s="1">
        <v>64</v>
      </c>
    </row>
    <row r="12" spans="1:10" s="1" customFormat="1" x14ac:dyDescent="0.25">
      <c r="A12" s="1" t="s">
        <v>198</v>
      </c>
      <c r="B12" s="1" t="s">
        <v>61</v>
      </c>
      <c r="C12" s="1" t="s">
        <v>62</v>
      </c>
      <c r="D12" s="1" t="s">
        <v>63</v>
      </c>
      <c r="E12" s="1" t="s">
        <v>57</v>
      </c>
    </row>
    <row r="13" spans="1:10" s="1" customFormat="1" x14ac:dyDescent="0.25">
      <c r="A13" s="1" t="s">
        <v>104</v>
      </c>
      <c r="B13" s="1" t="s">
        <v>64</v>
      </c>
      <c r="C13" s="1" t="s">
        <v>67</v>
      </c>
      <c r="D13" s="1" t="s">
        <v>68</v>
      </c>
      <c r="E13" s="1" t="s">
        <v>69</v>
      </c>
      <c r="F13" s="1">
        <v>32</v>
      </c>
    </row>
    <row r="14" spans="1:10" s="1" customFormat="1" x14ac:dyDescent="0.25"/>
    <row r="15" spans="1:10" s="1" customFormat="1" x14ac:dyDescent="0.25"/>
    <row r="16" spans="1:10" s="1" customFormat="1" x14ac:dyDescent="0.25"/>
    <row r="17" spans="1:7" s="1" customFormat="1" ht="15.75" x14ac:dyDescent="0.25">
      <c r="A17" s="18" t="s">
        <v>70</v>
      </c>
      <c r="B17" s="19" t="s">
        <v>71</v>
      </c>
    </row>
    <row r="18" spans="1:7" s="1" customFormat="1" x14ac:dyDescent="0.25">
      <c r="A18" s="1" t="s">
        <v>72</v>
      </c>
      <c r="B18" s="1">
        <v>4</v>
      </c>
    </row>
    <row r="19" spans="1:7" x14ac:dyDescent="0.25">
      <c r="A19" s="1" t="s">
        <v>73</v>
      </c>
      <c r="B19" s="1">
        <v>1</v>
      </c>
    </row>
    <row r="20" spans="1:7" x14ac:dyDescent="0.25">
      <c r="A20" s="1" t="s">
        <v>74</v>
      </c>
      <c r="B20" s="1">
        <v>1</v>
      </c>
    </row>
    <row r="22" spans="1:7" ht="15.75" x14ac:dyDescent="0.25">
      <c r="A22" s="18" t="s">
        <v>34</v>
      </c>
    </row>
    <row r="23" spans="1:7" s="19" customFormat="1" x14ac:dyDescent="0.25">
      <c r="A23" s="19" t="s">
        <v>146</v>
      </c>
      <c r="B23" s="19" t="s">
        <v>147</v>
      </c>
      <c r="C23" s="19" t="s">
        <v>148</v>
      </c>
      <c r="D23" s="19" t="s">
        <v>149</v>
      </c>
      <c r="E23" s="19" t="s">
        <v>150</v>
      </c>
      <c r="F23" s="19" t="s">
        <v>35</v>
      </c>
      <c r="G23" s="19" t="s">
        <v>36</v>
      </c>
    </row>
    <row r="24" spans="1:7" s="1" customFormat="1" x14ac:dyDescent="0.25">
      <c r="A24" s="1">
        <v>2</v>
      </c>
      <c r="B24" s="1" t="s">
        <v>37</v>
      </c>
      <c r="C24" s="1" t="s">
        <v>38</v>
      </c>
      <c r="D24" s="1" t="s">
        <v>39</v>
      </c>
      <c r="E24" s="1" t="s">
        <v>40</v>
      </c>
      <c r="F24" s="1" t="s">
        <v>41</v>
      </c>
      <c r="G24" s="1" t="s">
        <v>40</v>
      </c>
    </row>
    <row r="25" spans="1:7" s="1" customFormat="1" x14ac:dyDescent="0.25">
      <c r="A25" s="1">
        <v>3</v>
      </c>
      <c r="B25" s="1" t="s">
        <v>37</v>
      </c>
      <c r="C25" s="1" t="s">
        <v>42</v>
      </c>
      <c r="D25" s="1" t="s">
        <v>43</v>
      </c>
      <c r="E25" s="1" t="s">
        <v>41</v>
      </c>
      <c r="G25" s="1" t="s">
        <v>40</v>
      </c>
    </row>
    <row r="26" spans="1:7" s="1" customFormat="1" x14ac:dyDescent="0.25">
      <c r="A26" s="1">
        <v>2</v>
      </c>
      <c r="B26" s="1" t="s">
        <v>37</v>
      </c>
      <c r="C26" s="1" t="s">
        <v>44</v>
      </c>
      <c r="D26" s="1" t="s">
        <v>45</v>
      </c>
      <c r="E26" s="1" t="s">
        <v>41</v>
      </c>
      <c r="G26" s="1" t="s">
        <v>41</v>
      </c>
    </row>
    <row r="27" spans="1:7" s="1" customFormat="1" x14ac:dyDescent="0.25">
      <c r="A27" s="1">
        <v>2</v>
      </c>
      <c r="B27" s="1" t="s">
        <v>37</v>
      </c>
      <c r="C27" s="1" t="s">
        <v>46</v>
      </c>
      <c r="D27" s="1" t="s">
        <v>45</v>
      </c>
      <c r="E27" s="1" t="s">
        <v>41</v>
      </c>
      <c r="F27" s="1" t="s">
        <v>41</v>
      </c>
    </row>
    <row r="28" spans="1:7" s="1" customFormat="1" x14ac:dyDescent="0.25">
      <c r="A28" s="1">
        <v>2</v>
      </c>
      <c r="B28" s="1" t="s">
        <v>37</v>
      </c>
      <c r="C28" s="1" t="s">
        <v>47</v>
      </c>
      <c r="D28" s="1" t="s">
        <v>45</v>
      </c>
      <c r="E28" s="1" t="s">
        <v>41</v>
      </c>
      <c r="F28" s="1" t="s">
        <v>41</v>
      </c>
    </row>
    <row r="31" spans="1:7" ht="15.75" x14ac:dyDescent="0.25">
      <c r="A31" s="18" t="s">
        <v>90</v>
      </c>
    </row>
    <row r="32" spans="1:7" x14ac:dyDescent="0.25">
      <c r="A32" s="1" t="s">
        <v>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RowHeight="15" x14ac:dyDescent="0.25"/>
  <cols>
    <col min="1" max="1" width="37.5703125" style="5" customWidth="1"/>
    <col min="2" max="2" width="14.5703125" style="1" customWidth="1"/>
    <col min="3" max="3" width="15.7109375" style="1" customWidth="1"/>
    <col min="4" max="5" width="14.140625" style="1" customWidth="1"/>
    <col min="6" max="9" width="12.5703125" style="1" customWidth="1"/>
    <col min="10" max="10" width="9.85546875" style="1" customWidth="1"/>
    <col min="11" max="11" width="9.28515625" style="1" customWidth="1"/>
    <col min="12" max="12" width="9.5703125" style="1" customWidth="1"/>
    <col min="13" max="14" width="7.42578125" style="1" customWidth="1"/>
    <col min="15" max="15" width="7.28515625" style="1" customWidth="1"/>
    <col min="16" max="16" width="11.5703125" style="1" customWidth="1"/>
    <col min="17" max="17" width="12" style="1" customWidth="1"/>
    <col min="18" max="18" width="10.28515625" style="1" customWidth="1"/>
    <col min="19" max="19" width="11.28515625" style="1" customWidth="1"/>
    <col min="20" max="20" width="13" style="1" customWidth="1"/>
    <col min="21" max="21" width="10.140625" bestFit="1" customWidth="1"/>
  </cols>
  <sheetData>
    <row r="2" spans="1:20" ht="18.75" x14ac:dyDescent="0.3">
      <c r="A2" s="25" t="s">
        <v>196</v>
      </c>
    </row>
    <row r="3" spans="1:20" s="3" customFormat="1" ht="60" x14ac:dyDescent="0.25">
      <c r="A3" s="6"/>
      <c r="B3" s="4" t="s">
        <v>0</v>
      </c>
      <c r="C3" s="4" t="s">
        <v>208</v>
      </c>
      <c r="D3" s="4" t="s">
        <v>1</v>
      </c>
      <c r="E3" s="4" t="s">
        <v>105</v>
      </c>
      <c r="F3" s="4" t="s">
        <v>11</v>
      </c>
      <c r="G3" s="4" t="s">
        <v>209</v>
      </c>
      <c r="H3" s="4" t="s">
        <v>144</v>
      </c>
      <c r="I3" s="4" t="s">
        <v>27</v>
      </c>
      <c r="J3" s="4" t="s">
        <v>210</v>
      </c>
      <c r="K3" s="4" t="s">
        <v>211</v>
      </c>
      <c r="L3" s="4" t="s">
        <v>7</v>
      </c>
      <c r="M3" s="4" t="s">
        <v>4</v>
      </c>
      <c r="N3" s="4" t="s">
        <v>182</v>
      </c>
      <c r="O3" s="4" t="s">
        <v>2</v>
      </c>
      <c r="P3" s="4" t="s">
        <v>3</v>
      </c>
      <c r="Q3" s="4" t="s">
        <v>81</v>
      </c>
      <c r="R3" s="4" t="s">
        <v>212</v>
      </c>
      <c r="S3" s="4" t="s">
        <v>213</v>
      </c>
      <c r="T3" s="4" t="s">
        <v>214</v>
      </c>
    </row>
    <row r="4" spans="1:20" x14ac:dyDescent="0.25">
      <c r="A4" s="5" t="s">
        <v>89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v>1</v>
      </c>
      <c r="S4" s="1">
        <v>2</v>
      </c>
      <c r="T4" s="1">
        <v>1</v>
      </c>
    </row>
    <row r="5" spans="1:20" x14ac:dyDescent="0.25">
      <c r="A5" s="5" t="s">
        <v>199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>
        <v>1</v>
      </c>
      <c r="S5" s="1">
        <v>2</v>
      </c>
      <c r="T5" s="1">
        <v>1</v>
      </c>
    </row>
    <row r="6" spans="1:20" x14ac:dyDescent="0.25">
      <c r="A6" s="5" t="s">
        <v>200</v>
      </c>
      <c r="B6" s="4">
        <v>1</v>
      </c>
      <c r="C6" s="4">
        <v>2</v>
      </c>
      <c r="D6" s="4">
        <v>5</v>
      </c>
      <c r="E6" s="4">
        <v>3</v>
      </c>
      <c r="F6" s="4">
        <v>1</v>
      </c>
      <c r="G6" s="4">
        <v>1</v>
      </c>
      <c r="H6" s="4"/>
      <c r="I6" s="4"/>
      <c r="J6" s="4"/>
      <c r="K6" s="4"/>
      <c r="L6" s="4">
        <v>1</v>
      </c>
      <c r="M6" s="4">
        <v>1</v>
      </c>
      <c r="N6" s="4"/>
      <c r="O6" s="4">
        <v>3</v>
      </c>
      <c r="P6" s="4"/>
      <c r="Q6" s="1">
        <v>3</v>
      </c>
      <c r="R6" s="1">
        <v>1</v>
      </c>
      <c r="S6" s="1">
        <v>9</v>
      </c>
    </row>
    <row r="7" spans="1:20" x14ac:dyDescent="0.25">
      <c r="A7" s="5" t="s">
        <v>83</v>
      </c>
      <c r="B7" s="6"/>
      <c r="D7" s="4"/>
      <c r="E7" s="4"/>
      <c r="F7" s="4"/>
      <c r="G7" s="4"/>
      <c r="H7" s="4">
        <v>1</v>
      </c>
      <c r="I7" s="4">
        <v>1</v>
      </c>
      <c r="J7" s="4">
        <v>1</v>
      </c>
      <c r="K7" s="4">
        <v>1</v>
      </c>
      <c r="L7" s="4"/>
      <c r="M7" s="4"/>
      <c r="N7" s="4"/>
      <c r="O7" s="4"/>
      <c r="P7" s="4"/>
      <c r="S7" s="1">
        <v>5</v>
      </c>
    </row>
    <row r="8" spans="1:20" x14ac:dyDescent="0.25">
      <c r="A8" s="5" t="s">
        <v>151</v>
      </c>
      <c r="B8" s="4">
        <v>1</v>
      </c>
      <c r="C8" s="4"/>
      <c r="D8" s="4">
        <v>2</v>
      </c>
      <c r="E8" s="4">
        <v>1</v>
      </c>
      <c r="F8" s="4">
        <v>1</v>
      </c>
      <c r="G8" s="4"/>
      <c r="H8" s="4"/>
      <c r="I8" s="4"/>
      <c r="J8" s="4"/>
      <c r="K8" s="4"/>
      <c r="L8" s="4">
        <v>1</v>
      </c>
      <c r="M8" s="4"/>
      <c r="N8" s="4"/>
      <c r="O8" s="4">
        <v>2</v>
      </c>
      <c r="P8" s="4"/>
      <c r="Q8" s="1">
        <v>1</v>
      </c>
      <c r="R8" s="1">
        <v>1</v>
      </c>
      <c r="S8" s="1">
        <v>5</v>
      </c>
    </row>
    <row r="9" spans="1:20" x14ac:dyDescent="0.25">
      <c r="A9" s="5" t="s">
        <v>6</v>
      </c>
      <c r="B9" s="4">
        <v>2</v>
      </c>
      <c r="C9" s="4"/>
      <c r="D9" s="4">
        <v>3</v>
      </c>
      <c r="E9" s="4">
        <v>2</v>
      </c>
      <c r="F9" s="4">
        <v>1</v>
      </c>
      <c r="G9" s="4"/>
      <c r="H9" s="4"/>
      <c r="I9" s="4"/>
      <c r="J9" s="4">
        <v>1</v>
      </c>
      <c r="K9" s="4"/>
      <c r="L9" s="4">
        <v>1</v>
      </c>
      <c r="M9" s="4">
        <v>1</v>
      </c>
      <c r="N9" s="4">
        <v>1</v>
      </c>
      <c r="O9" s="4">
        <v>1</v>
      </c>
      <c r="P9" s="4"/>
      <c r="Q9" s="1">
        <v>2</v>
      </c>
      <c r="R9" s="1">
        <v>1</v>
      </c>
      <c r="S9" s="1">
        <v>5</v>
      </c>
    </row>
    <row r="10" spans="1:20" x14ac:dyDescent="0.25">
      <c r="A10" s="5" t="s">
        <v>8</v>
      </c>
      <c r="B10" s="4">
        <v>2</v>
      </c>
      <c r="C10" s="4"/>
      <c r="D10" s="4">
        <v>3</v>
      </c>
      <c r="E10" s="4">
        <v>2</v>
      </c>
      <c r="F10" s="4">
        <v>1</v>
      </c>
      <c r="G10" s="4"/>
      <c r="H10" s="4"/>
      <c r="I10" s="4"/>
      <c r="J10" s="4">
        <v>1</v>
      </c>
      <c r="K10" s="4"/>
      <c r="L10" s="4">
        <v>1</v>
      </c>
      <c r="M10" s="4">
        <v>1</v>
      </c>
      <c r="N10" s="4">
        <v>1</v>
      </c>
      <c r="O10" s="4">
        <v>1</v>
      </c>
      <c r="P10" s="4"/>
      <c r="Q10" s="1">
        <v>2</v>
      </c>
      <c r="R10" s="1">
        <v>1</v>
      </c>
      <c r="S10" s="1">
        <v>5</v>
      </c>
    </row>
    <row r="11" spans="1:20" x14ac:dyDescent="0.25">
      <c r="A11" s="5" t="s">
        <v>84</v>
      </c>
      <c r="B11" s="4"/>
      <c r="C11" s="4">
        <v>1</v>
      </c>
      <c r="D11" s="4"/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>
        <v>1</v>
      </c>
      <c r="Q11" s="1">
        <v>1</v>
      </c>
      <c r="R11" s="1">
        <v>1</v>
      </c>
      <c r="S11" s="1">
        <v>4</v>
      </c>
      <c r="T11" s="1">
        <v>1</v>
      </c>
    </row>
    <row r="12" spans="1:20" x14ac:dyDescent="0.25">
      <c r="A12" s="5" t="s">
        <v>85</v>
      </c>
      <c r="B12" s="4">
        <v>1</v>
      </c>
      <c r="C12" s="4"/>
      <c r="D12" s="4">
        <v>1</v>
      </c>
      <c r="E12" s="4">
        <v>1</v>
      </c>
      <c r="F12" s="4"/>
      <c r="G12" s="4"/>
      <c r="H12" s="4"/>
      <c r="I12" s="4"/>
      <c r="J12" s="4"/>
      <c r="K12" s="4"/>
      <c r="L12" s="4"/>
      <c r="M12" s="4"/>
      <c r="N12" s="4">
        <v>1</v>
      </c>
      <c r="O12" s="4"/>
      <c r="P12" s="4"/>
      <c r="Q12" s="2">
        <v>1</v>
      </c>
      <c r="R12" s="1">
        <v>1</v>
      </c>
      <c r="S12" s="1">
        <v>2</v>
      </c>
    </row>
    <row r="13" spans="1:20" x14ac:dyDescent="0.25">
      <c r="A13" s="5" t="s">
        <v>86</v>
      </c>
      <c r="B13" s="4">
        <v>1</v>
      </c>
      <c r="C13" s="4"/>
      <c r="D13" s="4">
        <v>1</v>
      </c>
      <c r="E13" s="4">
        <v>1</v>
      </c>
      <c r="F13" s="4"/>
      <c r="G13" s="4"/>
      <c r="H13" s="4"/>
      <c r="I13" s="4"/>
      <c r="J13" s="4"/>
      <c r="K13" s="4"/>
      <c r="L13" s="4"/>
      <c r="M13" s="4"/>
      <c r="N13" s="4">
        <v>1</v>
      </c>
      <c r="O13" s="4"/>
      <c r="P13" s="4"/>
      <c r="Q13" s="2">
        <v>1</v>
      </c>
      <c r="R13" s="1">
        <v>1</v>
      </c>
      <c r="S13" s="1">
        <v>2</v>
      </c>
    </row>
    <row r="14" spans="1:20" x14ac:dyDescent="0.25">
      <c r="A14" s="5" t="s">
        <v>33</v>
      </c>
      <c r="B14" s="4"/>
      <c r="C14" s="4">
        <v>1</v>
      </c>
      <c r="D14" s="4">
        <v>1</v>
      </c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">
        <v>1</v>
      </c>
      <c r="R14" s="1">
        <v>1</v>
      </c>
      <c r="S14" s="1">
        <v>2</v>
      </c>
    </row>
    <row r="15" spans="1:20" x14ac:dyDescent="0.25">
      <c r="A15" s="5" t="s">
        <v>88</v>
      </c>
      <c r="B15" s="4"/>
      <c r="C15" s="4">
        <v>1</v>
      </c>
      <c r="D15" s="4">
        <v>1</v>
      </c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>
        <v>1</v>
      </c>
      <c r="R15" s="1">
        <v>1</v>
      </c>
      <c r="S15" s="1">
        <v>2</v>
      </c>
    </row>
    <row r="16" spans="1:20" x14ac:dyDescent="0.25">
      <c r="A16" s="5" t="s">
        <v>87</v>
      </c>
      <c r="B16" s="4"/>
      <c r="C16" s="4">
        <v>6</v>
      </c>
      <c r="D16" s="4">
        <v>12</v>
      </c>
      <c r="E16" s="4">
        <v>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1">
        <v>6</v>
      </c>
      <c r="S16" s="1">
        <v>6</v>
      </c>
    </row>
    <row r="17" spans="1:20" x14ac:dyDescent="0.25">
      <c r="A17" s="7" t="s">
        <v>227</v>
      </c>
      <c r="B17" s="4"/>
      <c r="C17" s="4">
        <v>1</v>
      </c>
      <c r="D17" s="4">
        <v>1</v>
      </c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4">
        <v>1</v>
      </c>
      <c r="P17" s="4"/>
      <c r="Q17" s="1">
        <v>1</v>
      </c>
      <c r="R17" s="1">
        <v>1</v>
      </c>
      <c r="S17" s="1">
        <v>3</v>
      </c>
    </row>
    <row r="18" spans="1:20" x14ac:dyDescent="0.25">
      <c r="A18" s="5" t="s">
        <v>9</v>
      </c>
      <c r="B18" s="4"/>
      <c r="C18" s="4">
        <v>1</v>
      </c>
      <c r="D18" s="4">
        <v>1</v>
      </c>
      <c r="E18" s="4">
        <v>1</v>
      </c>
      <c r="F18" s="4"/>
      <c r="G18" s="4"/>
      <c r="H18" s="4"/>
      <c r="I18" s="4"/>
      <c r="J18" s="4"/>
      <c r="K18" s="4"/>
      <c r="L18" s="4"/>
      <c r="M18" s="4"/>
      <c r="N18" s="4"/>
      <c r="O18" s="4">
        <v>1</v>
      </c>
      <c r="P18" s="4"/>
      <c r="Q18" s="1">
        <v>1</v>
      </c>
      <c r="R18" s="1">
        <v>1</v>
      </c>
      <c r="S18" s="1">
        <v>2</v>
      </c>
    </row>
    <row r="19" spans="1:20" x14ac:dyDescent="0.25">
      <c r="A19" s="5" t="s">
        <v>104</v>
      </c>
      <c r="B19" s="4">
        <v>1</v>
      </c>
      <c r="C19" s="4"/>
      <c r="D19" s="4">
        <v>2</v>
      </c>
      <c r="E19" s="4">
        <v>1</v>
      </c>
      <c r="F19" s="4">
        <v>1</v>
      </c>
      <c r="G19" s="4"/>
      <c r="H19" s="4"/>
      <c r="I19" s="4"/>
      <c r="J19" s="4"/>
      <c r="K19" s="4"/>
      <c r="L19" s="4">
        <v>1</v>
      </c>
      <c r="M19" s="4"/>
      <c r="N19" s="4"/>
      <c r="O19" s="4">
        <v>1</v>
      </c>
      <c r="P19" s="4"/>
      <c r="Q19" s="1">
        <v>1</v>
      </c>
      <c r="R19" s="1">
        <v>1</v>
      </c>
      <c r="S19" s="1">
        <v>4</v>
      </c>
    </row>
    <row r="20" spans="1:20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x14ac:dyDescent="0.25">
      <c r="A21" s="20" t="s">
        <v>80</v>
      </c>
      <c r="B21" s="23">
        <f>SUM(B4:B20)</f>
        <v>9</v>
      </c>
      <c r="C21" s="23">
        <f t="shared" ref="C21:T21" si="0">SUM(C4:C20)</f>
        <v>13</v>
      </c>
      <c r="D21" s="23">
        <f t="shared" si="0"/>
        <v>33</v>
      </c>
      <c r="E21" s="23">
        <f t="shared" si="0"/>
        <v>22</v>
      </c>
      <c r="F21" s="23">
        <f t="shared" si="0"/>
        <v>5</v>
      </c>
      <c r="G21" s="23">
        <f t="shared" si="0"/>
        <v>1</v>
      </c>
      <c r="H21" s="23">
        <f t="shared" si="0"/>
        <v>1</v>
      </c>
      <c r="I21" s="23">
        <f t="shared" si="0"/>
        <v>1</v>
      </c>
      <c r="J21" s="23">
        <f t="shared" si="0"/>
        <v>3</v>
      </c>
      <c r="K21" s="23">
        <f t="shared" si="0"/>
        <v>1</v>
      </c>
      <c r="L21" s="23">
        <f t="shared" si="0"/>
        <v>5</v>
      </c>
      <c r="M21" s="23">
        <f t="shared" si="0"/>
        <v>3</v>
      </c>
      <c r="N21" s="23">
        <f t="shared" si="0"/>
        <v>4</v>
      </c>
      <c r="O21" s="23">
        <f t="shared" si="0"/>
        <v>11</v>
      </c>
      <c r="P21" s="23">
        <f t="shared" si="0"/>
        <v>3</v>
      </c>
      <c r="Q21" s="23">
        <f t="shared" si="0"/>
        <v>16</v>
      </c>
      <c r="R21" s="23">
        <f t="shared" si="0"/>
        <v>18</v>
      </c>
      <c r="S21" s="23">
        <f t="shared" si="0"/>
        <v>60</v>
      </c>
      <c r="T21" s="23">
        <f t="shared" si="0"/>
        <v>3</v>
      </c>
    </row>
    <row r="22" spans="1:20" x14ac:dyDescent="0.25">
      <c r="A22" s="20" t="s">
        <v>152</v>
      </c>
      <c r="B22" s="4">
        <v>5</v>
      </c>
      <c r="C22" s="4">
        <v>3</v>
      </c>
      <c r="D22" s="4">
        <v>11</v>
      </c>
      <c r="E22" s="4">
        <v>5</v>
      </c>
      <c r="F22" s="4">
        <v>1</v>
      </c>
      <c r="G22" s="4"/>
      <c r="H22" s="4"/>
      <c r="I22" s="4"/>
      <c r="J22" s="4"/>
      <c r="K22" s="4"/>
      <c r="L22" s="4"/>
      <c r="M22" s="4"/>
      <c r="N22" s="4"/>
      <c r="O22" s="4"/>
      <c r="P22" s="4"/>
      <c r="R22" s="1">
        <v>3</v>
      </c>
    </row>
    <row r="23" spans="1:20" x14ac:dyDescent="0.25">
      <c r="A23" s="20" t="s">
        <v>153</v>
      </c>
      <c r="B23" s="23">
        <f>SUM(B21-B22)</f>
        <v>4</v>
      </c>
      <c r="C23" s="23">
        <f t="shared" ref="C23:T23" si="1">SUM(C21-C22)</f>
        <v>10</v>
      </c>
      <c r="D23" s="23">
        <f t="shared" si="1"/>
        <v>22</v>
      </c>
      <c r="E23" s="23">
        <f t="shared" si="1"/>
        <v>17</v>
      </c>
      <c r="F23" s="23">
        <f t="shared" si="1"/>
        <v>4</v>
      </c>
      <c r="G23" s="23">
        <f t="shared" si="1"/>
        <v>1</v>
      </c>
      <c r="H23" s="23">
        <f t="shared" si="1"/>
        <v>1</v>
      </c>
      <c r="I23" s="23">
        <f t="shared" si="1"/>
        <v>1</v>
      </c>
      <c r="J23" s="23">
        <f t="shared" si="1"/>
        <v>3</v>
      </c>
      <c r="K23" s="23">
        <f t="shared" si="1"/>
        <v>1</v>
      </c>
      <c r="L23" s="23">
        <f t="shared" si="1"/>
        <v>5</v>
      </c>
      <c r="M23" s="23">
        <f t="shared" si="1"/>
        <v>3</v>
      </c>
      <c r="N23" s="23">
        <f t="shared" si="1"/>
        <v>4</v>
      </c>
      <c r="O23" s="23"/>
      <c r="P23" s="23">
        <f t="shared" si="1"/>
        <v>3</v>
      </c>
      <c r="Q23" s="23">
        <f t="shared" si="1"/>
        <v>16</v>
      </c>
      <c r="R23" s="23">
        <f t="shared" si="1"/>
        <v>15</v>
      </c>
      <c r="S23" s="23">
        <f t="shared" si="1"/>
        <v>60</v>
      </c>
      <c r="T23" s="23">
        <f t="shared" si="1"/>
        <v>3</v>
      </c>
    </row>
    <row r="24" spans="1:20" x14ac:dyDescent="0.25">
      <c r="A24" s="20" t="s">
        <v>78</v>
      </c>
      <c r="B24" s="26">
        <v>1495</v>
      </c>
      <c r="C24" s="26">
        <v>525</v>
      </c>
      <c r="D24" s="26">
        <v>200</v>
      </c>
      <c r="E24" s="26">
        <v>75</v>
      </c>
      <c r="F24" s="26">
        <v>249</v>
      </c>
      <c r="G24" s="26">
        <v>249</v>
      </c>
      <c r="H24" s="26">
        <v>1450</v>
      </c>
      <c r="I24" s="26">
        <v>695</v>
      </c>
      <c r="J24" s="26">
        <v>275</v>
      </c>
      <c r="K24" s="26">
        <v>1450</v>
      </c>
      <c r="L24" s="26">
        <v>475</v>
      </c>
      <c r="M24" s="26">
        <v>25</v>
      </c>
      <c r="N24" s="26">
        <v>29</v>
      </c>
      <c r="O24" s="26"/>
      <c r="P24" s="26">
        <v>700</v>
      </c>
      <c r="Q24" s="27">
        <v>85</v>
      </c>
      <c r="R24" s="27">
        <v>27</v>
      </c>
    </row>
    <row r="25" spans="1:20" x14ac:dyDescent="0.25">
      <c r="A25" s="20" t="s">
        <v>79</v>
      </c>
      <c r="B25" s="28">
        <f t="shared" ref="B25:R25" si="2">SUM(B23*B24)</f>
        <v>5980</v>
      </c>
      <c r="C25" s="28">
        <f t="shared" si="2"/>
        <v>5250</v>
      </c>
      <c r="D25" s="28">
        <f t="shared" si="2"/>
        <v>4400</v>
      </c>
      <c r="E25" s="28">
        <f t="shared" si="2"/>
        <v>1275</v>
      </c>
      <c r="F25" s="28">
        <f t="shared" si="2"/>
        <v>996</v>
      </c>
      <c r="G25" s="28">
        <f t="shared" si="2"/>
        <v>249</v>
      </c>
      <c r="H25" s="28">
        <f t="shared" si="2"/>
        <v>1450</v>
      </c>
      <c r="I25" s="28">
        <f t="shared" si="2"/>
        <v>695</v>
      </c>
      <c r="J25" s="28">
        <f t="shared" si="2"/>
        <v>825</v>
      </c>
      <c r="K25" s="28">
        <f t="shared" si="2"/>
        <v>1450</v>
      </c>
      <c r="L25" s="28">
        <f t="shared" si="2"/>
        <v>2375</v>
      </c>
      <c r="M25" s="28">
        <f t="shared" si="2"/>
        <v>75</v>
      </c>
      <c r="N25" s="28">
        <f t="shared" si="2"/>
        <v>116</v>
      </c>
      <c r="O25" s="28">
        <f t="shared" si="2"/>
        <v>0</v>
      </c>
      <c r="P25" s="28">
        <f t="shared" si="2"/>
        <v>2100</v>
      </c>
      <c r="Q25" s="28">
        <f t="shared" si="2"/>
        <v>1360</v>
      </c>
      <c r="R25" s="28">
        <f t="shared" si="2"/>
        <v>405</v>
      </c>
    </row>
    <row r="26" spans="1:20" ht="18.75" x14ac:dyDescent="0.3">
      <c r="A26" s="13" t="s">
        <v>133</v>
      </c>
      <c r="B26" s="28">
        <f>SUM(B25:R25)</f>
        <v>29001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9" spans="1:20" x14ac:dyDescent="0.25">
      <c r="A29" s="5" t="s">
        <v>183</v>
      </c>
    </row>
    <row r="30" spans="1:20" x14ac:dyDescent="0.25">
      <c r="A30" s="11" t="s">
        <v>113</v>
      </c>
      <c r="B30" s="27">
        <v>2500</v>
      </c>
    </row>
    <row r="31" spans="1:20" x14ac:dyDescent="0.25">
      <c r="A31" s="11" t="s">
        <v>111</v>
      </c>
      <c r="B31" s="27">
        <v>13000</v>
      </c>
    </row>
    <row r="32" spans="1:20" x14ac:dyDescent="0.25">
      <c r="A32" s="11" t="s">
        <v>154</v>
      </c>
      <c r="B32" s="27">
        <v>299</v>
      </c>
    </row>
    <row r="33" spans="1:2" x14ac:dyDescent="0.25">
      <c r="A33" s="11" t="s">
        <v>112</v>
      </c>
      <c r="B33" s="27">
        <v>1195</v>
      </c>
    </row>
    <row r="34" spans="1:2" x14ac:dyDescent="0.25">
      <c r="A34" s="11" t="s">
        <v>114</v>
      </c>
      <c r="B34" s="27">
        <v>299</v>
      </c>
    </row>
    <row r="35" spans="1:2" x14ac:dyDescent="0.25">
      <c r="A35" s="11" t="s">
        <v>201</v>
      </c>
      <c r="B35" s="27">
        <v>1200</v>
      </c>
    </row>
    <row r="36" spans="1:2" x14ac:dyDescent="0.25">
      <c r="A36" s="11" t="s">
        <v>136</v>
      </c>
      <c r="B36" s="27">
        <v>299</v>
      </c>
    </row>
    <row r="37" spans="1:2" x14ac:dyDescent="0.25">
      <c r="A37" s="35" t="s">
        <v>155</v>
      </c>
      <c r="B37" s="28">
        <f>SUM(B30:B36)</f>
        <v>18792</v>
      </c>
    </row>
    <row r="38" spans="1:2" x14ac:dyDescent="0.25">
      <c r="B38" s="27"/>
    </row>
    <row r="39" spans="1:2" ht="18.75" x14ac:dyDescent="0.3">
      <c r="A39" s="13" t="s">
        <v>156</v>
      </c>
      <c r="B39" s="28">
        <f>SUM(B26+B37)</f>
        <v>47793</v>
      </c>
    </row>
    <row r="43" spans="1:2" ht="18.75" x14ac:dyDescent="0.3">
      <c r="A43" s="13"/>
    </row>
    <row r="44" spans="1:2" x14ac:dyDescent="0.25">
      <c r="A44" s="11"/>
    </row>
    <row r="45" spans="1:2" x14ac:dyDescent="0.25">
      <c r="A45" s="12"/>
    </row>
    <row r="50" spans="1:20" s="16" customFormat="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s="16" customFormat="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x14ac:dyDescent="0.25">
      <c r="S52"/>
    </row>
    <row r="58" spans="1:20" x14ac:dyDescent="0.25">
      <c r="A58" s="17"/>
    </row>
    <row r="67" spans="1:1" x14ac:dyDescent="0.25">
      <c r="A67" s="17"/>
    </row>
  </sheetData>
  <pageMargins left="0.45" right="0.4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130" zoomScaleNormal="130" workbookViewId="0">
      <selection activeCell="E3" sqref="E3"/>
    </sheetView>
  </sheetViews>
  <sheetFormatPr defaultRowHeight="15" x14ac:dyDescent="0.25"/>
  <cols>
    <col min="1" max="1" width="30" style="5" customWidth="1"/>
    <col min="2" max="2" width="16.28515625" style="1" customWidth="1"/>
    <col min="3" max="3" width="16.5703125" style="1" customWidth="1"/>
    <col min="4" max="4" width="14" style="1" customWidth="1"/>
    <col min="5" max="5" width="14.140625" style="1" customWidth="1"/>
    <col min="6" max="6" width="11.42578125" style="1" customWidth="1"/>
    <col min="7" max="8" width="12.5703125" style="1" customWidth="1"/>
    <col min="9" max="9" width="9.85546875" style="1" customWidth="1"/>
    <col min="10" max="10" width="9.28515625" style="1" customWidth="1"/>
    <col min="11" max="11" width="9.5703125" style="1" customWidth="1"/>
    <col min="12" max="13" width="7.42578125" style="1" customWidth="1"/>
    <col min="14" max="14" width="7.28515625" style="1" customWidth="1"/>
    <col min="15" max="15" width="11.5703125" style="1" customWidth="1"/>
    <col min="16" max="16" width="12" style="1" customWidth="1"/>
    <col min="17" max="17" width="10.28515625" style="1" customWidth="1"/>
    <col min="18" max="18" width="11.28515625" style="1" customWidth="1"/>
    <col min="19" max="19" width="13" style="1" customWidth="1"/>
    <col min="20" max="20" width="10.140625" bestFit="1" customWidth="1"/>
  </cols>
  <sheetData>
    <row r="2" spans="1:19" ht="18.75" x14ac:dyDescent="0.3">
      <c r="A2" s="25" t="s">
        <v>197</v>
      </c>
    </row>
    <row r="3" spans="1:19" s="3" customFormat="1" ht="30" x14ac:dyDescent="0.25">
      <c r="A3" s="6"/>
      <c r="B3" s="4" t="s">
        <v>94</v>
      </c>
      <c r="C3" s="4" t="s">
        <v>203</v>
      </c>
      <c r="D3" s="4" t="s">
        <v>204</v>
      </c>
      <c r="E3" s="4" t="s">
        <v>205</v>
      </c>
      <c r="F3" s="4" t="s">
        <v>206</v>
      </c>
      <c r="G3" s="4" t="s">
        <v>207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157</v>
      </c>
      <c r="B4" s="4">
        <v>18</v>
      </c>
      <c r="C4" s="4"/>
      <c r="D4" s="4">
        <v>1</v>
      </c>
      <c r="E4" s="4"/>
      <c r="F4" s="4">
        <v>4</v>
      </c>
      <c r="G4" s="4"/>
      <c r="H4" s="4"/>
      <c r="I4" s="4"/>
      <c r="J4" s="4"/>
      <c r="K4" s="4"/>
      <c r="L4" s="4"/>
      <c r="M4" s="4"/>
      <c r="N4" s="4"/>
      <c r="O4" s="4"/>
    </row>
    <row r="5" spans="1:19" x14ac:dyDescent="0.25">
      <c r="A5" s="5" t="s">
        <v>199</v>
      </c>
      <c r="B5" s="4">
        <v>4</v>
      </c>
      <c r="C5" s="4"/>
      <c r="D5" s="4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9" x14ac:dyDescent="0.25">
      <c r="A6" s="5" t="s">
        <v>101</v>
      </c>
      <c r="B6" s="4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5">
      <c r="A7" s="5" t="s">
        <v>5</v>
      </c>
      <c r="B7" s="4">
        <v>2</v>
      </c>
      <c r="C7" s="4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9" x14ac:dyDescent="0.25">
      <c r="A8" s="5" t="s">
        <v>6</v>
      </c>
      <c r="B8" s="4">
        <v>2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9" x14ac:dyDescent="0.25">
      <c r="A9" s="5" t="s">
        <v>8</v>
      </c>
      <c r="B9" s="4">
        <v>2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9" x14ac:dyDescent="0.25">
      <c r="A10" s="5" t="s">
        <v>10</v>
      </c>
      <c r="B10" s="4"/>
      <c r="C10" s="4"/>
      <c r="D10" s="4">
        <v>1</v>
      </c>
      <c r="E10" s="4">
        <v>10</v>
      </c>
      <c r="F10" s="4"/>
      <c r="G10" s="4">
        <v>1</v>
      </c>
      <c r="H10" s="4"/>
      <c r="I10" s="4"/>
      <c r="J10" s="4"/>
      <c r="K10" s="4"/>
      <c r="L10" s="4"/>
      <c r="M10" s="4"/>
      <c r="N10" s="4"/>
      <c r="O10" s="4"/>
    </row>
    <row r="11" spans="1:19" x14ac:dyDescent="0.25">
      <c r="A11" s="5" t="s">
        <v>104</v>
      </c>
      <c r="B11" s="4"/>
      <c r="C11" s="4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9" x14ac:dyDescent="0.25">
      <c r="A12" s="5" t="s">
        <v>102</v>
      </c>
      <c r="B12" s="4"/>
      <c r="C12" s="4"/>
      <c r="D12" s="4"/>
      <c r="E12" s="4"/>
      <c r="F12" s="4"/>
      <c r="G12" s="4">
        <v>2</v>
      </c>
      <c r="H12" s="4"/>
      <c r="I12" s="4"/>
      <c r="J12" s="4"/>
      <c r="K12" s="4"/>
      <c r="L12" s="4"/>
      <c r="M12" s="4"/>
      <c r="N12" s="4"/>
      <c r="O12" s="4"/>
    </row>
    <row r="13" spans="1:19" x14ac:dyDescent="0.25">
      <c r="A13" s="5" t="s">
        <v>103</v>
      </c>
      <c r="B13" s="4"/>
      <c r="C13" s="4"/>
      <c r="D13" s="4"/>
      <c r="E13" s="4"/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</row>
    <row r="14" spans="1:19" x14ac:dyDescent="0.25">
      <c r="A14" s="20" t="s">
        <v>80</v>
      </c>
      <c r="B14" s="23">
        <f>SUM(B4:B13)</f>
        <v>28</v>
      </c>
      <c r="C14" s="23">
        <f t="shared" ref="C14:G14" si="0">SUM(C4:C13)</f>
        <v>6</v>
      </c>
      <c r="D14" s="23">
        <f t="shared" si="0"/>
        <v>3</v>
      </c>
      <c r="E14" s="23">
        <f t="shared" si="0"/>
        <v>10</v>
      </c>
      <c r="F14" s="23">
        <f t="shared" si="0"/>
        <v>4</v>
      </c>
      <c r="G14" s="23">
        <f t="shared" si="0"/>
        <v>4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/>
    </row>
    <row r="15" spans="1:19" x14ac:dyDescent="0.25">
      <c r="A15" s="20" t="s">
        <v>152</v>
      </c>
      <c r="B15" s="4">
        <v>0</v>
      </c>
      <c r="C15" s="4">
        <v>3</v>
      </c>
      <c r="D15" s="4">
        <v>0</v>
      </c>
      <c r="E15" s="4">
        <v>0</v>
      </c>
      <c r="F15" s="4">
        <v>0</v>
      </c>
      <c r="G15" s="4">
        <v>0</v>
      </c>
      <c r="H15" s="4"/>
      <c r="I15" s="4"/>
      <c r="J15" s="4"/>
      <c r="K15" s="4"/>
      <c r="L15" s="4"/>
      <c r="M15" s="4"/>
      <c r="N15" s="4"/>
      <c r="S15"/>
    </row>
    <row r="16" spans="1:19" x14ac:dyDescent="0.25">
      <c r="A16" s="20" t="s">
        <v>153</v>
      </c>
      <c r="B16" s="23">
        <f>SUM(B14-B15)</f>
        <v>28</v>
      </c>
      <c r="C16" s="23">
        <f t="shared" ref="C16:G16" si="1">SUM(C14-C15)</f>
        <v>3</v>
      </c>
      <c r="D16" s="23">
        <f t="shared" si="1"/>
        <v>3</v>
      </c>
      <c r="E16" s="23">
        <f t="shared" si="1"/>
        <v>10</v>
      </c>
      <c r="F16" s="23">
        <f t="shared" si="1"/>
        <v>4</v>
      </c>
      <c r="G16" s="23">
        <f t="shared" si="1"/>
        <v>4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/>
    </row>
    <row r="17" spans="1:19" x14ac:dyDescent="0.25">
      <c r="A17" s="20" t="s">
        <v>78</v>
      </c>
      <c r="B17" s="26">
        <v>365</v>
      </c>
      <c r="C17" s="26">
        <v>495</v>
      </c>
      <c r="D17" s="26">
        <v>500</v>
      </c>
      <c r="E17" s="26">
        <v>130</v>
      </c>
      <c r="F17" s="26">
        <v>350</v>
      </c>
      <c r="G17" s="26">
        <v>850</v>
      </c>
      <c r="H17" s="4"/>
      <c r="I17" s="4"/>
      <c r="J17" s="4"/>
      <c r="K17" s="4"/>
      <c r="L17" s="4"/>
      <c r="M17" s="4"/>
      <c r="N17" s="4"/>
      <c r="S17"/>
    </row>
    <row r="18" spans="1:19" x14ac:dyDescent="0.25">
      <c r="A18" s="20" t="s">
        <v>79</v>
      </c>
      <c r="B18" s="28">
        <f>SUM(B16*B17)</f>
        <v>10220</v>
      </c>
      <c r="C18" s="28">
        <f t="shared" ref="C18:G18" si="2">SUM(C16*C17)</f>
        <v>1485</v>
      </c>
      <c r="D18" s="28">
        <f t="shared" si="2"/>
        <v>1500</v>
      </c>
      <c r="E18" s="28">
        <f t="shared" si="2"/>
        <v>1300</v>
      </c>
      <c r="F18" s="28">
        <f t="shared" si="2"/>
        <v>1400</v>
      </c>
      <c r="G18" s="28">
        <f t="shared" si="2"/>
        <v>3400</v>
      </c>
      <c r="S18"/>
    </row>
    <row r="19" spans="1:19" x14ac:dyDescent="0.25">
      <c r="R19"/>
    </row>
    <row r="20" spans="1:19" x14ac:dyDescent="0.25">
      <c r="A20" s="21" t="s">
        <v>158</v>
      </c>
      <c r="B20" s="28">
        <f>SUM(B18:G18)</f>
        <v>19305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zoomScale="130" zoomScaleNormal="130" workbookViewId="0">
      <selection activeCell="A15" sqref="A15"/>
    </sheetView>
  </sheetViews>
  <sheetFormatPr defaultRowHeight="15" x14ac:dyDescent="0.25"/>
  <cols>
    <col min="1" max="1" width="30" style="5" customWidth="1"/>
    <col min="2" max="2" width="16.28515625" style="1" customWidth="1"/>
    <col min="3" max="3" width="16.5703125" style="1" customWidth="1"/>
    <col min="4" max="4" width="9.85546875" style="1" customWidth="1"/>
    <col min="5" max="5" width="14.140625" style="1" customWidth="1"/>
    <col min="6" max="6" width="14" style="1" customWidth="1"/>
    <col min="7" max="7" width="11.42578125" style="1" customWidth="1"/>
    <col min="8" max="9" width="12.5703125" style="1" customWidth="1"/>
    <col min="11" max="11" width="9.28515625" style="1" customWidth="1"/>
    <col min="12" max="12" width="9.5703125" style="1" customWidth="1"/>
    <col min="13" max="14" width="7.42578125" style="1" customWidth="1"/>
    <col min="15" max="15" width="7.28515625" style="1" customWidth="1"/>
    <col min="16" max="16" width="11.5703125" style="1" customWidth="1"/>
    <col min="17" max="17" width="12" style="1" customWidth="1"/>
    <col min="18" max="18" width="10.28515625" style="1" customWidth="1"/>
    <col min="19" max="19" width="11.28515625" style="1" customWidth="1"/>
    <col min="20" max="20" width="13" style="1" customWidth="1"/>
    <col min="21" max="21" width="10.140625" bestFit="1" customWidth="1"/>
  </cols>
  <sheetData>
    <row r="2" spans="1:20" ht="18.75" x14ac:dyDescent="0.3">
      <c r="A2" s="25" t="s">
        <v>202</v>
      </c>
    </row>
    <row r="3" spans="1:20" s="3" customFormat="1" ht="45" x14ac:dyDescent="0.25">
      <c r="A3" s="6"/>
      <c r="B3" s="4" t="s">
        <v>122</v>
      </c>
      <c r="C3" s="4" t="s">
        <v>123</v>
      </c>
      <c r="D3" s="4" t="s">
        <v>135</v>
      </c>
      <c r="E3" s="4" t="s">
        <v>129</v>
      </c>
      <c r="F3" s="4" t="s">
        <v>127</v>
      </c>
      <c r="G3" s="4" t="s">
        <v>128</v>
      </c>
      <c r="H3" s="4" t="s">
        <v>124</v>
      </c>
      <c r="I3" s="4" t="s">
        <v>134</v>
      </c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5" t="s">
        <v>159</v>
      </c>
      <c r="B4" s="4"/>
      <c r="C4" s="4"/>
      <c r="D4" s="4"/>
      <c r="E4" s="4"/>
      <c r="F4" s="4"/>
      <c r="G4" s="4"/>
      <c r="H4" s="4"/>
      <c r="I4" s="4"/>
      <c r="K4" s="4"/>
      <c r="L4" s="4"/>
      <c r="M4" s="4"/>
      <c r="N4" s="4"/>
      <c r="O4" s="4"/>
      <c r="P4" s="4"/>
    </row>
    <row r="5" spans="1:20" x14ac:dyDescent="0.25">
      <c r="A5" s="5" t="s">
        <v>199</v>
      </c>
      <c r="B5" s="4"/>
      <c r="C5" s="4"/>
      <c r="D5" s="4"/>
      <c r="E5" s="4"/>
      <c r="F5" s="4"/>
      <c r="G5" s="4"/>
      <c r="H5" s="4"/>
      <c r="I5" s="4"/>
      <c r="K5" s="4"/>
      <c r="L5" s="4"/>
      <c r="M5" s="4"/>
      <c r="N5" s="4"/>
      <c r="O5" s="4"/>
      <c r="P5" s="4"/>
    </row>
    <row r="6" spans="1:20" x14ac:dyDescent="0.25">
      <c r="A6" s="5" t="s">
        <v>101</v>
      </c>
      <c r="B6" s="4"/>
      <c r="C6" s="4"/>
      <c r="D6" s="4"/>
      <c r="E6" s="4"/>
      <c r="F6" s="4"/>
      <c r="G6" s="4"/>
      <c r="H6" s="4"/>
      <c r="I6" s="4"/>
      <c r="K6" s="4"/>
      <c r="L6" s="4"/>
      <c r="M6" s="4"/>
      <c r="N6" s="4"/>
      <c r="O6" s="4"/>
      <c r="P6" s="4"/>
    </row>
    <row r="7" spans="1:20" x14ac:dyDescent="0.25">
      <c r="A7" s="5" t="s">
        <v>82</v>
      </c>
      <c r="B7" s="4"/>
      <c r="C7" s="4"/>
      <c r="D7" s="4"/>
      <c r="E7" s="4"/>
      <c r="F7" s="4"/>
      <c r="G7" s="4"/>
      <c r="H7" s="4"/>
      <c r="I7" s="4"/>
      <c r="K7" s="4"/>
      <c r="L7" s="4"/>
      <c r="M7" s="4"/>
      <c r="N7" s="4"/>
      <c r="O7" s="4"/>
      <c r="P7" s="4"/>
    </row>
    <row r="8" spans="1:20" x14ac:dyDescent="0.25">
      <c r="A8" s="5" t="s">
        <v>186</v>
      </c>
      <c r="B8" s="4"/>
      <c r="C8" s="4"/>
      <c r="D8" s="4"/>
      <c r="E8" s="4"/>
      <c r="F8" s="4"/>
      <c r="G8" s="4"/>
      <c r="H8" s="4"/>
      <c r="I8" s="4"/>
      <c r="K8" s="4"/>
      <c r="L8" s="4"/>
      <c r="M8" s="4"/>
      <c r="N8" s="4"/>
      <c r="O8" s="4"/>
      <c r="P8" s="4"/>
    </row>
    <row r="9" spans="1:20" x14ac:dyDescent="0.25">
      <c r="A9" s="5" t="s">
        <v>85</v>
      </c>
      <c r="B9" s="4"/>
      <c r="C9" s="4"/>
      <c r="D9" s="4"/>
      <c r="E9" s="4"/>
      <c r="F9" s="4"/>
      <c r="G9" s="4"/>
      <c r="H9" s="4"/>
      <c r="I9" s="4"/>
      <c r="K9" s="4"/>
      <c r="L9" s="4"/>
      <c r="M9" s="4"/>
      <c r="N9" s="4"/>
      <c r="O9" s="4"/>
      <c r="P9" s="4"/>
    </row>
    <row r="10" spans="1:20" x14ac:dyDescent="0.25">
      <c r="A10" s="5" t="s">
        <v>103</v>
      </c>
      <c r="B10" s="4"/>
      <c r="C10" s="4"/>
      <c r="D10" s="4"/>
      <c r="E10" s="4"/>
      <c r="F10" s="4"/>
      <c r="G10" s="4"/>
      <c r="H10" s="4"/>
      <c r="I10" s="4"/>
      <c r="K10" s="4"/>
      <c r="L10" s="4"/>
      <c r="M10" s="4"/>
      <c r="N10" s="4"/>
      <c r="O10" s="4"/>
      <c r="P10" s="4"/>
    </row>
    <row r="11" spans="1:20" x14ac:dyDescent="0.25">
      <c r="A11" s="5" t="s">
        <v>9</v>
      </c>
      <c r="B11" s="4"/>
      <c r="C11" s="4"/>
      <c r="D11" s="4"/>
      <c r="E11" s="4"/>
      <c r="F11" s="4"/>
      <c r="G11" s="4"/>
      <c r="H11" s="4"/>
      <c r="I11" s="4"/>
      <c r="K11" s="4"/>
      <c r="L11" s="4"/>
      <c r="M11" s="4"/>
      <c r="N11" s="4"/>
      <c r="O11" s="4"/>
      <c r="P11" s="4"/>
    </row>
    <row r="12" spans="1:20" x14ac:dyDescent="0.25">
      <c r="A12" s="5" t="s">
        <v>126</v>
      </c>
      <c r="B12" s="4"/>
      <c r="C12" s="4"/>
      <c r="D12" s="4"/>
      <c r="E12" s="4"/>
      <c r="F12" s="4"/>
      <c r="G12" s="4"/>
      <c r="H12" s="4"/>
      <c r="I12" s="4"/>
      <c r="K12" s="4"/>
      <c r="L12" s="4"/>
      <c r="M12" s="4"/>
      <c r="N12" s="4"/>
      <c r="O12" s="4"/>
      <c r="P12" s="4"/>
    </row>
    <row r="13" spans="1:20" x14ac:dyDescent="0.25">
      <c r="A13" s="5" t="s">
        <v>104</v>
      </c>
      <c r="B13" s="4"/>
      <c r="C13" s="4"/>
      <c r="D13" s="4"/>
      <c r="E13" s="4"/>
      <c r="F13" s="4"/>
      <c r="G13" s="4"/>
      <c r="H13" s="4"/>
      <c r="I13" s="4"/>
      <c r="K13" s="4"/>
      <c r="L13" s="4"/>
      <c r="M13" s="4"/>
      <c r="N13" s="4"/>
      <c r="O13" s="4"/>
      <c r="P13" s="4"/>
    </row>
    <row r="14" spans="1:20" x14ac:dyDescent="0.25">
      <c r="A14" s="5" t="s">
        <v>125</v>
      </c>
      <c r="B14" s="4"/>
      <c r="C14" s="4"/>
      <c r="D14" s="4"/>
      <c r="E14" s="4"/>
      <c r="F14" s="4"/>
      <c r="G14" s="4"/>
      <c r="H14" s="4"/>
      <c r="I14" s="4"/>
      <c r="K14" s="4"/>
      <c r="L14" s="4"/>
      <c r="M14" s="4"/>
      <c r="N14" s="4"/>
      <c r="O14" s="4"/>
      <c r="P14" s="4"/>
    </row>
    <row r="15" spans="1:20" x14ac:dyDescent="0.25">
      <c r="A15" s="5" t="s">
        <v>185</v>
      </c>
    </row>
    <row r="17" spans="1:20" x14ac:dyDescent="0.25">
      <c r="A17" s="20"/>
      <c r="B17" s="4"/>
      <c r="C17" s="4"/>
      <c r="D17" s="4"/>
      <c r="E17" s="4"/>
      <c r="F17" s="4"/>
      <c r="G17" s="4"/>
      <c r="H17" s="4"/>
      <c r="I17" s="4"/>
      <c r="K17" s="4"/>
      <c r="L17" s="4"/>
      <c r="M17" s="4"/>
      <c r="N17" s="4"/>
      <c r="O17" s="4"/>
      <c r="P17" s="4"/>
      <c r="Q17" s="4"/>
      <c r="R17" s="4"/>
      <c r="S17" s="4"/>
      <c r="T17"/>
    </row>
    <row r="18" spans="1:20" x14ac:dyDescent="0.25">
      <c r="A18" s="20"/>
      <c r="B18" s="4"/>
      <c r="C18" s="4"/>
      <c r="D18" s="4"/>
      <c r="E18" s="4"/>
      <c r="F18" s="4"/>
      <c r="G18" s="4"/>
      <c r="H18" s="4"/>
      <c r="I18" s="4"/>
      <c r="K18" s="4"/>
      <c r="L18" s="4"/>
      <c r="M18" s="4"/>
      <c r="N18" s="4"/>
      <c r="O18" s="4"/>
      <c r="T18"/>
    </row>
    <row r="19" spans="1:20" x14ac:dyDescent="0.25">
      <c r="A19" s="20"/>
      <c r="B19" s="4"/>
      <c r="C19" s="4"/>
      <c r="D19" s="4"/>
      <c r="E19" s="4"/>
      <c r="F19" s="4"/>
      <c r="G19" s="4"/>
      <c r="H19" s="4"/>
      <c r="I19" s="4"/>
      <c r="K19" s="4"/>
      <c r="L19" s="4"/>
      <c r="M19" s="4"/>
      <c r="N19" s="4"/>
      <c r="O19" s="4"/>
      <c r="P19" s="4"/>
      <c r="Q19" s="4"/>
      <c r="R19" s="4"/>
      <c r="S19" s="4"/>
      <c r="T19"/>
    </row>
    <row r="20" spans="1:20" x14ac:dyDescent="0.25">
      <c r="A20" s="20"/>
      <c r="B20" s="4"/>
      <c r="C20" s="4"/>
      <c r="D20" s="4"/>
      <c r="E20" s="4"/>
      <c r="F20" s="4"/>
      <c r="G20" s="4"/>
      <c r="H20" s="4"/>
      <c r="I20" s="4"/>
      <c r="K20" s="4"/>
      <c r="L20" s="4"/>
      <c r="M20" s="4"/>
      <c r="N20" s="4"/>
      <c r="O20" s="4"/>
      <c r="T20"/>
    </row>
    <row r="21" spans="1:20" x14ac:dyDescent="0.25">
      <c r="A21" s="20"/>
      <c r="T21"/>
    </row>
    <row r="22" spans="1:20" x14ac:dyDescent="0.25">
      <c r="S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1"/>
  <sheetViews>
    <sheetView zoomScale="130" zoomScaleNormal="130" workbookViewId="0">
      <pane ySplit="3" topLeftCell="A43" activePane="bottomLeft" state="frozen"/>
      <selection pane="bottomLeft" activeCell="A55" sqref="A55"/>
    </sheetView>
  </sheetViews>
  <sheetFormatPr defaultRowHeight="15" x14ac:dyDescent="0.25"/>
  <cols>
    <col min="1" max="1" width="26" style="8" customWidth="1"/>
    <col min="2" max="2" width="26" style="3" customWidth="1"/>
    <col min="3" max="3" width="13.42578125" style="1" customWidth="1"/>
    <col min="4" max="5" width="11.5703125" style="1" customWidth="1"/>
  </cols>
  <sheetData>
    <row r="2" spans="1:5" s="10" customFormat="1" ht="18.75" x14ac:dyDescent="0.3">
      <c r="A2" s="25" t="s">
        <v>160</v>
      </c>
      <c r="B2" s="8"/>
      <c r="C2" s="9"/>
      <c r="D2" s="9"/>
      <c r="E2" s="9"/>
    </row>
    <row r="3" spans="1:5" s="10" customFormat="1" x14ac:dyDescent="0.25">
      <c r="A3" s="8"/>
      <c r="B3" s="8"/>
      <c r="C3" s="9" t="s">
        <v>12</v>
      </c>
      <c r="D3" s="9" t="s">
        <v>26</v>
      </c>
      <c r="E3" s="9" t="s">
        <v>25</v>
      </c>
    </row>
    <row r="4" spans="1:5" s="10" customFormat="1" x14ac:dyDescent="0.25">
      <c r="A4" s="8" t="s">
        <v>96</v>
      </c>
      <c r="B4" s="8"/>
      <c r="C4" s="9"/>
      <c r="D4" s="9"/>
      <c r="E4" s="9"/>
    </row>
    <row r="5" spans="1:5" x14ac:dyDescent="0.25">
      <c r="B5" s="3" t="s">
        <v>116</v>
      </c>
      <c r="D5" s="27"/>
      <c r="E5" s="27">
        <v>15000</v>
      </c>
    </row>
    <row r="6" spans="1:5" x14ac:dyDescent="0.25">
      <c r="B6" s="3" t="s">
        <v>32</v>
      </c>
      <c r="D6" s="27"/>
      <c r="E6" s="27">
        <v>25000</v>
      </c>
    </row>
    <row r="7" spans="1:5" x14ac:dyDescent="0.25">
      <c r="B7" s="3" t="s">
        <v>161</v>
      </c>
      <c r="D7" s="27"/>
      <c r="E7" s="27">
        <v>15000</v>
      </c>
    </row>
    <row r="8" spans="1:5" x14ac:dyDescent="0.25">
      <c r="B8" s="3" t="s">
        <v>31</v>
      </c>
      <c r="D8" s="27"/>
      <c r="E8" s="27">
        <v>10000</v>
      </c>
    </row>
    <row r="9" spans="1:5" x14ac:dyDescent="0.25">
      <c r="B9" s="3" t="s">
        <v>29</v>
      </c>
      <c r="D9" s="27"/>
      <c r="E9" s="27">
        <v>3000</v>
      </c>
    </row>
    <row r="10" spans="1:5" x14ac:dyDescent="0.25">
      <c r="B10" s="3" t="s">
        <v>162</v>
      </c>
      <c r="D10" s="27"/>
      <c r="E10" s="27">
        <v>2500</v>
      </c>
    </row>
    <row r="11" spans="1:5" x14ac:dyDescent="0.25">
      <c r="A11" s="8" t="s">
        <v>163</v>
      </c>
      <c r="D11" s="27"/>
      <c r="E11" s="27"/>
    </row>
    <row r="12" spans="1:5" x14ac:dyDescent="0.25">
      <c r="B12" s="3" t="s">
        <v>189</v>
      </c>
      <c r="D12" s="27"/>
      <c r="E12" s="27">
        <v>400000</v>
      </c>
    </row>
    <row r="13" spans="1:5" x14ac:dyDescent="0.25">
      <c r="B13" s="3" t="s">
        <v>22</v>
      </c>
      <c r="D13" s="27"/>
      <c r="E13" s="27">
        <v>15000</v>
      </c>
    </row>
    <row r="14" spans="1:5" x14ac:dyDescent="0.25">
      <c r="B14" s="3" t="s">
        <v>23</v>
      </c>
      <c r="D14" s="27"/>
      <c r="E14" s="27">
        <v>500</v>
      </c>
    </row>
    <row r="15" spans="1:5" x14ac:dyDescent="0.25">
      <c r="B15" s="3" t="s">
        <v>14</v>
      </c>
      <c r="D15" s="27"/>
      <c r="E15" s="27">
        <v>6500</v>
      </c>
    </row>
    <row r="16" spans="1:5" x14ac:dyDescent="0.25">
      <c r="A16" s="8" t="s">
        <v>190</v>
      </c>
      <c r="D16" s="27"/>
      <c r="E16" s="27"/>
    </row>
    <row r="17" spans="1:6" ht="30" x14ac:dyDescent="0.25">
      <c r="B17" s="3" t="s">
        <v>191</v>
      </c>
      <c r="D17" s="27"/>
      <c r="E17" s="28">
        <f>SUM('Computer equipment needs'!B39)</f>
        <v>47793</v>
      </c>
    </row>
    <row r="18" spans="1:6" x14ac:dyDescent="0.25">
      <c r="B18" s="3" t="s">
        <v>117</v>
      </c>
      <c r="C18" s="1">
        <v>5</v>
      </c>
      <c r="D18" s="27">
        <v>225</v>
      </c>
      <c r="E18" s="28">
        <f>SUM(C18*D18)</f>
        <v>1125</v>
      </c>
    </row>
    <row r="19" spans="1:6" ht="30" x14ac:dyDescent="0.25">
      <c r="B19" s="3" t="s">
        <v>188</v>
      </c>
      <c r="D19" s="27"/>
      <c r="E19" s="27">
        <v>30000</v>
      </c>
    </row>
    <row r="20" spans="1:6" x14ac:dyDescent="0.25">
      <c r="B20" s="3" t="s">
        <v>187</v>
      </c>
      <c r="D20" s="27"/>
      <c r="E20" s="27">
        <v>2500</v>
      </c>
    </row>
    <row r="21" spans="1:6" ht="30" x14ac:dyDescent="0.25">
      <c r="B21" s="3" t="s">
        <v>172</v>
      </c>
      <c r="D21" s="27"/>
      <c r="E21" s="27">
        <v>12000</v>
      </c>
    </row>
    <row r="22" spans="1:6" x14ac:dyDescent="0.25">
      <c r="B22" s="3" t="s">
        <v>13</v>
      </c>
      <c r="D22" s="27"/>
      <c r="E22" s="27">
        <v>2000</v>
      </c>
      <c r="F22" t="s">
        <v>140</v>
      </c>
    </row>
    <row r="23" spans="1:6" x14ac:dyDescent="0.25">
      <c r="B23" s="3" t="s">
        <v>130</v>
      </c>
      <c r="D23" s="27"/>
      <c r="E23" s="27">
        <v>1500</v>
      </c>
      <c r="F23" t="s">
        <v>141</v>
      </c>
    </row>
    <row r="24" spans="1:6" x14ac:dyDescent="0.25">
      <c r="A24" s="8" t="s">
        <v>164</v>
      </c>
      <c r="D24" s="27"/>
      <c r="E24" s="27"/>
    </row>
    <row r="25" spans="1:6" x14ac:dyDescent="0.25">
      <c r="B25" s="3" t="s">
        <v>97</v>
      </c>
      <c r="D25" s="27"/>
      <c r="E25" s="28">
        <f>SUM('Designer items'!B20)</f>
        <v>19305</v>
      </c>
    </row>
    <row r="26" spans="1:6" x14ac:dyDescent="0.25">
      <c r="B26" s="3" t="s">
        <v>131</v>
      </c>
      <c r="C26" s="1">
        <v>3</v>
      </c>
      <c r="D26" s="27">
        <v>225</v>
      </c>
      <c r="E26" s="28">
        <f>SUM(C26*D26)</f>
        <v>675</v>
      </c>
    </row>
    <row r="27" spans="1:6" x14ac:dyDescent="0.25">
      <c r="B27" s="3" t="s">
        <v>132</v>
      </c>
      <c r="C27" s="1">
        <v>3</v>
      </c>
      <c r="D27" s="27">
        <v>225</v>
      </c>
      <c r="E27" s="28">
        <f>SUM(C27*D27)</f>
        <v>675</v>
      </c>
    </row>
    <row r="28" spans="1:6" x14ac:dyDescent="0.25">
      <c r="B28" s="3" t="s">
        <v>184</v>
      </c>
      <c r="D28" s="27"/>
      <c r="E28" s="27">
        <v>5000</v>
      </c>
    </row>
    <row r="29" spans="1:6" x14ac:dyDescent="0.25">
      <c r="B29" s="3" t="s">
        <v>165</v>
      </c>
      <c r="C29" s="1">
        <v>4</v>
      </c>
      <c r="D29" s="27">
        <v>390</v>
      </c>
      <c r="E29" s="28">
        <f>SUM(C29*D29)</f>
        <v>1560</v>
      </c>
    </row>
    <row r="30" spans="1:6" x14ac:dyDescent="0.25">
      <c r="B30" s="3" t="s">
        <v>18</v>
      </c>
      <c r="C30" s="1">
        <v>3</v>
      </c>
      <c r="D30" s="27">
        <v>390</v>
      </c>
      <c r="E30" s="28">
        <f t="shared" ref="E30:E31" si="0">SUM(C30*D30)</f>
        <v>1170</v>
      </c>
    </row>
    <row r="31" spans="1:6" x14ac:dyDescent="0.25">
      <c r="B31" s="3" t="s">
        <v>19</v>
      </c>
      <c r="C31" s="1">
        <v>3</v>
      </c>
      <c r="D31" s="27">
        <v>390</v>
      </c>
      <c r="E31" s="28">
        <f t="shared" si="0"/>
        <v>1170</v>
      </c>
    </row>
    <row r="32" spans="1:6" x14ac:dyDescent="0.25">
      <c r="A32" s="8" t="s">
        <v>125</v>
      </c>
      <c r="D32" s="27"/>
      <c r="E32" s="27"/>
    </row>
    <row r="33" spans="1:5" x14ac:dyDescent="0.25">
      <c r="B33" s="3" t="s">
        <v>118</v>
      </c>
      <c r="D33" s="27"/>
      <c r="E33" s="27">
        <v>1000</v>
      </c>
    </row>
    <row r="34" spans="1:5" x14ac:dyDescent="0.25">
      <c r="B34" s="3" t="s">
        <v>119</v>
      </c>
      <c r="C34" s="1">
        <v>2</v>
      </c>
      <c r="D34" s="27">
        <v>199</v>
      </c>
      <c r="E34" s="28">
        <f>SUM(C34*D34)</f>
        <v>398</v>
      </c>
    </row>
    <row r="35" spans="1:5" x14ac:dyDescent="0.25">
      <c r="B35" s="3" t="s">
        <v>15</v>
      </c>
      <c r="D35" s="27"/>
      <c r="E35" s="27">
        <v>598</v>
      </c>
    </row>
    <row r="36" spans="1:5" x14ac:dyDescent="0.25">
      <c r="B36" s="3" t="s">
        <v>220</v>
      </c>
      <c r="D36" s="27"/>
      <c r="E36" s="27">
        <v>1600</v>
      </c>
    </row>
    <row r="37" spans="1:5" x14ac:dyDescent="0.25">
      <c r="A37" s="8" t="s">
        <v>192</v>
      </c>
      <c r="D37" s="27"/>
      <c r="E37" s="27"/>
    </row>
    <row r="38" spans="1:5" x14ac:dyDescent="0.25">
      <c r="B38" s="3" t="s">
        <v>98</v>
      </c>
      <c r="C38" s="1">
        <v>7</v>
      </c>
      <c r="D38" s="27">
        <v>3995</v>
      </c>
      <c r="E38" s="28">
        <f>SUM(C38*D38)</f>
        <v>27965</v>
      </c>
    </row>
    <row r="39" spans="1:5" x14ac:dyDescent="0.25">
      <c r="B39" s="3" t="s">
        <v>137</v>
      </c>
      <c r="C39" s="1">
        <v>8</v>
      </c>
      <c r="D39" s="27">
        <v>450</v>
      </c>
      <c r="E39" s="28">
        <f>SUM(C39*D39)</f>
        <v>3600</v>
      </c>
    </row>
    <row r="40" spans="1:5" x14ac:dyDescent="0.25">
      <c r="B40" s="3" t="s">
        <v>139</v>
      </c>
      <c r="C40" s="1">
        <v>5</v>
      </c>
      <c r="D40" s="27">
        <v>995</v>
      </c>
      <c r="E40" s="28">
        <f>SUM(C40*D40)</f>
        <v>4975</v>
      </c>
    </row>
    <row r="41" spans="1:5" x14ac:dyDescent="0.25">
      <c r="B41" s="3" t="s">
        <v>99</v>
      </c>
      <c r="C41" s="1">
        <v>5</v>
      </c>
      <c r="D41" s="27">
        <v>4000</v>
      </c>
      <c r="E41" s="28">
        <f>SUM(C41*D41)</f>
        <v>20000</v>
      </c>
    </row>
    <row r="42" spans="1:5" x14ac:dyDescent="0.25">
      <c r="B42" s="3" t="s">
        <v>100</v>
      </c>
      <c r="D42" s="27"/>
      <c r="E42" s="27">
        <v>65000</v>
      </c>
    </row>
    <row r="43" spans="1:5" x14ac:dyDescent="0.25">
      <c r="B43" s="3" t="s">
        <v>7</v>
      </c>
      <c r="D43" s="27"/>
      <c r="E43" s="27">
        <v>26000</v>
      </c>
    </row>
    <row r="44" spans="1:5" x14ac:dyDescent="0.25">
      <c r="B44" s="3" t="s">
        <v>106</v>
      </c>
      <c r="D44" s="27"/>
      <c r="E44" s="27">
        <v>5000</v>
      </c>
    </row>
    <row r="45" spans="1:5" x14ac:dyDescent="0.25">
      <c r="B45" s="3" t="s">
        <v>21</v>
      </c>
      <c r="C45" s="1">
        <v>2</v>
      </c>
      <c r="D45" s="27">
        <v>1500</v>
      </c>
      <c r="E45" s="28">
        <f>SUM(C45*D45)</f>
        <v>3000</v>
      </c>
    </row>
    <row r="46" spans="1:5" x14ac:dyDescent="0.25">
      <c r="B46" s="3" t="s">
        <v>93</v>
      </c>
      <c r="C46" s="1">
        <v>2</v>
      </c>
      <c r="D46" s="27">
        <v>250</v>
      </c>
      <c r="E46" s="28">
        <f>SUM(C46*D46)</f>
        <v>500</v>
      </c>
    </row>
    <row r="47" spans="1:5" x14ac:dyDescent="0.25">
      <c r="B47" s="3" t="s">
        <v>95</v>
      </c>
      <c r="D47" s="27"/>
      <c r="E47" s="27">
        <v>279</v>
      </c>
    </row>
    <row r="48" spans="1:5" x14ac:dyDescent="0.25">
      <c r="A48" s="8" t="s">
        <v>193</v>
      </c>
      <c r="D48" s="27"/>
      <c r="E48" s="27"/>
    </row>
    <row r="49" spans="1:5" x14ac:dyDescent="0.25">
      <c r="B49" s="3" t="s">
        <v>217</v>
      </c>
      <c r="D49" s="27"/>
      <c r="E49" s="27">
        <v>15000</v>
      </c>
    </row>
    <row r="50" spans="1:5" ht="30" x14ac:dyDescent="0.25">
      <c r="B50" s="3" t="s">
        <v>218</v>
      </c>
      <c r="D50" s="27"/>
      <c r="E50" s="27">
        <v>2600</v>
      </c>
    </row>
    <row r="51" spans="1:5" x14ac:dyDescent="0.25">
      <c r="B51" s="3" t="s">
        <v>120</v>
      </c>
      <c r="D51" s="27"/>
      <c r="E51" s="27">
        <v>6000</v>
      </c>
    </row>
    <row r="52" spans="1:5" x14ac:dyDescent="0.25">
      <c r="B52" s="3" t="s">
        <v>215</v>
      </c>
      <c r="C52" s="1">
        <v>4</v>
      </c>
      <c r="D52" s="27">
        <v>299</v>
      </c>
      <c r="E52" s="28">
        <f>SUM(C52*D52)</f>
        <v>1196</v>
      </c>
    </row>
    <row r="53" spans="1:5" x14ac:dyDescent="0.25">
      <c r="B53" s="3" t="s">
        <v>216</v>
      </c>
      <c r="C53" s="1">
        <v>4</v>
      </c>
      <c r="D53" s="27">
        <v>499</v>
      </c>
      <c r="E53" s="28">
        <f>SUM(C53*D53)</f>
        <v>1996</v>
      </c>
    </row>
    <row r="54" spans="1:5" x14ac:dyDescent="0.25">
      <c r="B54" s="3" t="s">
        <v>121</v>
      </c>
      <c r="D54" s="27"/>
      <c r="E54" s="27">
        <v>4000</v>
      </c>
    </row>
    <row r="55" spans="1:5" x14ac:dyDescent="0.25">
      <c r="A55" s="8" t="s">
        <v>115</v>
      </c>
      <c r="D55" s="27"/>
      <c r="E55" s="27"/>
    </row>
    <row r="56" spans="1:5" x14ac:dyDescent="0.25">
      <c r="B56" s="3" t="s">
        <v>16</v>
      </c>
      <c r="D56" s="27"/>
      <c r="E56" s="27">
        <v>5500</v>
      </c>
    </row>
    <row r="57" spans="1:5" x14ac:dyDescent="0.25">
      <c r="B57" s="3" t="s">
        <v>219</v>
      </c>
      <c r="D57" s="27"/>
      <c r="E57" s="27">
        <v>3200</v>
      </c>
    </row>
    <row r="58" spans="1:5" x14ac:dyDescent="0.25">
      <c r="B58" s="3" t="s">
        <v>17</v>
      </c>
      <c r="D58" s="27"/>
      <c r="E58" s="27">
        <v>3500</v>
      </c>
    </row>
    <row r="59" spans="1:5" x14ac:dyDescent="0.25">
      <c r="B59" s="3" t="s">
        <v>20</v>
      </c>
      <c r="C59" s="1">
        <v>30</v>
      </c>
      <c r="D59" s="27">
        <v>140</v>
      </c>
      <c r="E59" s="28">
        <f>SUM(C59*D59)</f>
        <v>4200</v>
      </c>
    </row>
    <row r="60" spans="1:5" x14ac:dyDescent="0.25">
      <c r="A60" s="8" t="s">
        <v>9</v>
      </c>
      <c r="D60" s="27"/>
      <c r="E60" s="27"/>
    </row>
    <row r="61" spans="1:5" x14ac:dyDescent="0.25">
      <c r="B61" s="3" t="s">
        <v>108</v>
      </c>
      <c r="D61" s="27"/>
      <c r="E61" s="27">
        <v>350</v>
      </c>
    </row>
    <row r="62" spans="1:5" x14ac:dyDescent="0.25">
      <c r="B62" s="3" t="s">
        <v>109</v>
      </c>
      <c r="D62" s="27"/>
      <c r="E62" s="27">
        <v>620</v>
      </c>
    </row>
    <row r="63" spans="1:5" x14ac:dyDescent="0.25">
      <c r="B63" s="3" t="s">
        <v>138</v>
      </c>
      <c r="D63" s="27"/>
      <c r="E63" s="27">
        <v>279</v>
      </c>
    </row>
    <row r="64" spans="1:5" x14ac:dyDescent="0.25">
      <c r="B64" s="3" t="s">
        <v>110</v>
      </c>
      <c r="D64" s="27"/>
      <c r="E64" s="27">
        <v>3550</v>
      </c>
    </row>
    <row r="65" spans="1:5" x14ac:dyDescent="0.25">
      <c r="A65" s="8" t="s">
        <v>173</v>
      </c>
      <c r="D65" s="27"/>
      <c r="E65" s="27"/>
    </row>
    <row r="66" spans="1:5" x14ac:dyDescent="0.25">
      <c r="B66" s="3" t="s">
        <v>24</v>
      </c>
      <c r="D66" s="27"/>
      <c r="E66" s="27">
        <v>3000</v>
      </c>
    </row>
    <row r="67" spans="1:5" x14ac:dyDescent="0.25">
      <c r="B67" s="3" t="s">
        <v>28</v>
      </c>
      <c r="D67" s="27"/>
      <c r="E67" s="27">
        <v>1500</v>
      </c>
    </row>
    <row r="68" spans="1:5" x14ac:dyDescent="0.25">
      <c r="B68" s="3" t="s">
        <v>107</v>
      </c>
      <c r="D68" s="27"/>
      <c r="E68" s="27">
        <v>3000</v>
      </c>
    </row>
    <row r="69" spans="1:5" x14ac:dyDescent="0.25">
      <c r="B69" s="3" t="s">
        <v>167</v>
      </c>
      <c r="D69" s="27"/>
      <c r="E69" s="27">
        <v>10000</v>
      </c>
    </row>
    <row r="70" spans="1:5" x14ac:dyDescent="0.25">
      <c r="B70" s="3" t="s">
        <v>121</v>
      </c>
      <c r="D70" s="27"/>
      <c r="E70" s="27">
        <v>5000</v>
      </c>
    </row>
    <row r="71" spans="1:5" x14ac:dyDescent="0.25">
      <c r="D71" s="27"/>
      <c r="E71" s="27"/>
    </row>
    <row r="72" spans="1:5" x14ac:dyDescent="0.25">
      <c r="A72" s="8" t="s">
        <v>166</v>
      </c>
      <c r="D72" s="27"/>
      <c r="E72" s="27">
        <v>10000</v>
      </c>
    </row>
    <row r="73" spans="1:5" x14ac:dyDescent="0.25">
      <c r="A73" s="8" t="s">
        <v>92</v>
      </c>
      <c r="D73" s="27"/>
      <c r="E73" s="26">
        <v>15000</v>
      </c>
    </row>
    <row r="75" spans="1:5" ht="18.75" x14ac:dyDescent="0.3">
      <c r="A75" s="22" t="s">
        <v>25</v>
      </c>
      <c r="B75" s="29">
        <f>SUM(E5:E73)</f>
        <v>878379</v>
      </c>
    </row>
    <row r="76" spans="1:5" ht="18.75" x14ac:dyDescent="0.3">
      <c r="A76" s="22" t="s">
        <v>143</v>
      </c>
      <c r="B76" s="29">
        <f>SUM(B75*B81)</f>
        <v>82567.626000000004</v>
      </c>
    </row>
    <row r="77" spans="1:5" ht="18.75" x14ac:dyDescent="0.3">
      <c r="A77" s="22" t="s">
        <v>30</v>
      </c>
      <c r="B77" s="30">
        <v>-150000</v>
      </c>
    </row>
    <row r="78" spans="1:5" ht="18.75" x14ac:dyDescent="0.3">
      <c r="A78" s="22" t="s">
        <v>180</v>
      </c>
      <c r="B78" s="29">
        <f>SUM(B75:B77)</f>
        <v>810946.62600000005</v>
      </c>
    </row>
    <row r="81" spans="1:2" x14ac:dyDescent="0.25">
      <c r="A81" s="8" t="s">
        <v>142</v>
      </c>
      <c r="B81" s="24">
        <v>9.4E-2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zoomScale="130" zoomScaleNormal="130" workbookViewId="0">
      <selection activeCell="Q33" sqref="Q33"/>
    </sheetView>
  </sheetViews>
  <sheetFormatPr defaultRowHeight="15" x14ac:dyDescent="0.25"/>
  <cols>
    <col min="1" max="2" width="23.5703125" customWidth="1"/>
    <col min="3" max="3" width="13.28515625" style="31" customWidth="1"/>
    <col min="4" max="4" width="11.140625" customWidth="1"/>
    <col min="5" max="5" width="10.140625" bestFit="1" customWidth="1"/>
  </cols>
  <sheetData>
    <row r="2" spans="1:5" ht="18.75" x14ac:dyDescent="0.3">
      <c r="A2" s="25" t="s">
        <v>181</v>
      </c>
      <c r="D2" s="1" t="s">
        <v>174</v>
      </c>
      <c r="E2" s="1" t="s">
        <v>175</v>
      </c>
    </row>
    <row r="3" spans="1:5" x14ac:dyDescent="0.25">
      <c r="D3" s="32" t="s">
        <v>179</v>
      </c>
      <c r="E3" s="32" t="s">
        <v>179</v>
      </c>
    </row>
    <row r="4" spans="1:5" x14ac:dyDescent="0.25">
      <c r="A4" t="s">
        <v>176</v>
      </c>
      <c r="D4" s="31">
        <v>8000</v>
      </c>
      <c r="E4" s="31">
        <v>10000</v>
      </c>
    </row>
    <row r="5" spans="1:5" x14ac:dyDescent="0.25">
      <c r="D5" s="31"/>
      <c r="E5" s="31"/>
    </row>
    <row r="6" spans="1:5" x14ac:dyDescent="0.25">
      <c r="A6" t="s">
        <v>168</v>
      </c>
      <c r="B6" t="s">
        <v>170</v>
      </c>
      <c r="C6" s="31">
        <v>200000</v>
      </c>
      <c r="D6" s="31">
        <v>-833</v>
      </c>
      <c r="E6" s="31">
        <v>-2121</v>
      </c>
    </row>
    <row r="7" spans="1:5" x14ac:dyDescent="0.25">
      <c r="A7" t="s">
        <v>169</v>
      </c>
      <c r="B7" t="s">
        <v>170</v>
      </c>
      <c r="C7" s="31">
        <v>550000</v>
      </c>
      <c r="D7" s="31">
        <v>-2292</v>
      </c>
      <c r="E7" s="31">
        <v>-5834</v>
      </c>
    </row>
    <row r="8" spans="1:5" ht="30" x14ac:dyDescent="0.25">
      <c r="B8" s="3" t="s">
        <v>224</v>
      </c>
      <c r="D8" s="31">
        <v>-3000</v>
      </c>
      <c r="E8" s="31">
        <v>-3000</v>
      </c>
    </row>
    <row r="9" spans="1:5" x14ac:dyDescent="0.25">
      <c r="A9" t="s">
        <v>177</v>
      </c>
      <c r="D9" s="33">
        <f>SUM(D4:D8)</f>
        <v>1875</v>
      </c>
      <c r="E9" s="33">
        <f>SUM(E4:E8)</f>
        <v>-955</v>
      </c>
    </row>
    <row r="10" spans="1:5" x14ac:dyDescent="0.25">
      <c r="D10" s="31"/>
      <c r="E10" s="31"/>
    </row>
    <row r="11" spans="1:5" x14ac:dyDescent="0.25">
      <c r="A11" t="s">
        <v>194</v>
      </c>
      <c r="D11" s="31">
        <v>10500</v>
      </c>
      <c r="E11" s="31">
        <v>10500</v>
      </c>
    </row>
    <row r="12" spans="1:5" x14ac:dyDescent="0.25">
      <c r="D12" s="31"/>
      <c r="E12" s="31"/>
    </row>
    <row r="13" spans="1:5" x14ac:dyDescent="0.25">
      <c r="A13" t="s">
        <v>171</v>
      </c>
      <c r="D13" s="31"/>
      <c r="E13" s="31"/>
    </row>
    <row r="14" spans="1:5" x14ac:dyDescent="0.25">
      <c r="B14" t="s">
        <v>221</v>
      </c>
      <c r="D14" s="31">
        <v>-3000</v>
      </c>
      <c r="E14" s="31">
        <v>-3000</v>
      </c>
    </row>
    <row r="15" spans="1:5" x14ac:dyDescent="0.25">
      <c r="B15" t="s">
        <v>222</v>
      </c>
      <c r="D15" s="31">
        <v>-3500</v>
      </c>
      <c r="E15" s="31">
        <v>-3500</v>
      </c>
    </row>
    <row r="16" spans="1:5" x14ac:dyDescent="0.25">
      <c r="B16" t="s">
        <v>223</v>
      </c>
      <c r="D16" s="31">
        <v>-850</v>
      </c>
      <c r="E16" s="31">
        <v>-850</v>
      </c>
    </row>
    <row r="17" spans="1:5" x14ac:dyDescent="0.25">
      <c r="B17" t="s">
        <v>225</v>
      </c>
      <c r="D17" s="31">
        <v>-285</v>
      </c>
      <c r="E17" s="31">
        <v>-285</v>
      </c>
    </row>
    <row r="18" spans="1:5" x14ac:dyDescent="0.25">
      <c r="B18" t="s">
        <v>226</v>
      </c>
      <c r="D18" s="31">
        <v>-5000</v>
      </c>
      <c r="E18" s="31">
        <v>-5000</v>
      </c>
    </row>
    <row r="19" spans="1:5" x14ac:dyDescent="0.25">
      <c r="D19" s="31"/>
      <c r="E19" s="31"/>
    </row>
    <row r="20" spans="1:5" x14ac:dyDescent="0.25">
      <c r="A20" t="s">
        <v>178</v>
      </c>
      <c r="D20" s="33">
        <f>SUM(D9:D18)</f>
        <v>-260</v>
      </c>
      <c r="E20" s="33">
        <f>SUM(E9:E18)</f>
        <v>-3090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Existing computer equipment</vt:lpstr>
      <vt:lpstr>Computer equipment needs</vt:lpstr>
      <vt:lpstr>Designer items</vt:lpstr>
      <vt:lpstr> Contractor check list</vt:lpstr>
      <vt:lpstr>Office budget</vt:lpstr>
      <vt:lpstr>Modeling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Groger</dc:creator>
  <cp:lastModifiedBy>Kristy Brunskill</cp:lastModifiedBy>
  <cp:lastPrinted>2013-06-19T20:45:13Z</cp:lastPrinted>
  <dcterms:created xsi:type="dcterms:W3CDTF">2013-06-19T02:35:31Z</dcterms:created>
  <dcterms:modified xsi:type="dcterms:W3CDTF">2019-04-10T19:36:56Z</dcterms:modified>
</cp:coreProperties>
</file>